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説明" sheetId="1" r:id="rId1"/>
    <sheet name="基本データ" sheetId="2" r:id="rId2"/>
    <sheet name="個人エントリー" sheetId="3" r:id="rId3"/>
    <sheet name="リレーエントリー" sheetId="4" r:id="rId4"/>
    <sheet name="一覧表個人（印刷）" sheetId="5" r:id="rId5"/>
    <sheet name="一覧表ﾘﾚｰ（印刷）" sheetId="6" r:id="rId6"/>
    <sheet name="競技会テーブル" sheetId="7" r:id="rId7"/>
    <sheet name="参照ﾃｰﾌﾞﾙ" sheetId="8" r:id="rId8"/>
  </sheets>
  <definedNames>
    <definedName name="_xlnm.Print_Titles" localSheetId="2">'個人エントリー'!$2:$5</definedName>
  </definedNames>
  <calcPr fullCalcOnLoad="1"/>
</workbook>
</file>

<file path=xl/sharedStrings.xml><?xml version="1.0" encoding="utf-8"?>
<sst xmlns="http://schemas.openxmlformats.org/spreadsheetml/2006/main" count="7625" uniqueCount="2349">
  <si>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</si>
  <si>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</si>
  <si>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</si>
  <si>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</si>
  <si>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</si>
  <si>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</si>
  <si>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</si>
  <si>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</si>
  <si>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</si>
  <si>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</si>
  <si>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</si>
  <si>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</si>
  <si>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</si>
  <si>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</si>
  <si>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</si>
  <si>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</si>
  <si>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</si>
  <si>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</si>
  <si>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</si>
  <si>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</si>
  <si>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</si>
  <si>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</si>
  <si>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</si>
  <si>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</si>
  <si>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</si>
  <si>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</si>
  <si>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</si>
  <si>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</si>
  <si>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</si>
  <si>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</si>
  <si>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</si>
  <si>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</si>
  <si>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</si>
  <si>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</si>
  <si>
    <t>チーム名</t>
  </si>
  <si>
    <t>大会</t>
  </si>
  <si>
    <t>期日</t>
  </si>
  <si>
    <t>京都陸上競技協会主催大会参加申込用紙（様式1）</t>
  </si>
  <si>
    <t>（大会名）</t>
  </si>
  <si>
    <t>提出日</t>
  </si>
  <si>
    <t>記入上の注意（※欄は記入しないこと）</t>
  </si>
  <si>
    <t>「大会名略称」＋「所属名略称（基本データ⑥）」というファイル名にしてください。</t>
  </si>
  <si>
    <t>（１）「京都選手権大会」は標準記録を突破しないと出場できない。</t>
  </si>
  <si>
    <t>（２）「国体選考会（京都選手権の少年種目も含む）」に出場する時は</t>
  </si>
  <si>
    <t>　　種目の上に種別を記入すること。</t>
  </si>
  <si>
    <t>　　者は年齢を記入すること。</t>
  </si>
  <si>
    <t>（４）「申込種目公認最高記録」欄には前年度4月1日より申込時まで</t>
  </si>
  <si>
    <t>　　の記録（生涯自己記録ではない）を記入すること。</t>
  </si>
  <si>
    <t>※　　　無記入</t>
  </si>
  <si>
    <t>登録番号</t>
  </si>
  <si>
    <t>所属名</t>
  </si>
  <si>
    <t>申込責任者名</t>
  </si>
  <si>
    <t>（申込責任者）住所〒</t>
  </si>
  <si>
    <t>所属　・　住宅（○で囲む）</t>
  </si>
  <si>
    <t>（フリガナ）</t>
  </si>
  <si>
    <t>〈男　　　　子〉</t>
  </si>
  <si>
    <t>混成</t>
  </si>
  <si>
    <t>合計</t>
  </si>
  <si>
    <t>Ａ</t>
  </si>
  <si>
    <t>Ｂ</t>
  </si>
  <si>
    <t>＊複数枚使用の場合は1枚目にまとめて記入すること。</t>
  </si>
  <si>
    <t>＊Ａ欄は京都陸協登録者　Ｂ欄は他府県登録者の出場申込数を記入すること。</t>
  </si>
  <si>
    <t>＊関西学連京都支部所属大学の他府県登録者は京都陸協登録者と同様にＡ欄に記入。</t>
  </si>
  <si>
    <t>〈女　　　　子〉</t>
  </si>
  <si>
    <t>ﾄﾗｯｸ</t>
  </si>
  <si>
    <t>ﾌｨｰﾙﾄﾞ</t>
  </si>
  <si>
    <t>ﾘﾚｰ</t>
  </si>
  <si>
    <t>ﾄﾗｯｸ</t>
  </si>
  <si>
    <t>ﾌｨｰﾙﾄﾞ</t>
  </si>
  <si>
    <t>ﾘﾚｰ</t>
  </si>
  <si>
    <t>当日協力できる補助員氏名（参加人数の20％を、社会人･大学生は競技役員として、中学生･高校生は補助員としてご協力ください）</t>
  </si>
  <si>
    <t>（１）</t>
  </si>
  <si>
    <t>（２）</t>
  </si>
  <si>
    <t>（３）</t>
  </si>
  <si>
    <t>（４）</t>
  </si>
  <si>
    <t>（５）</t>
  </si>
  <si>
    <t>（６）</t>
  </si>
  <si>
    <t>☆大学生や社会人は出身高校や大学の申込用紙に一緒に記載しないこと。単独の申込用紙に記載し申し込むこと。</t>
  </si>
  <si>
    <r>
      <t>☆当申込用紙は</t>
    </r>
    <r>
      <rPr>
        <b/>
        <sz val="11"/>
        <rFont val="ＭＳ Ｐゴシック"/>
        <family val="3"/>
      </rPr>
      <t>Ａ４版</t>
    </r>
    <r>
      <rPr>
        <sz val="10"/>
        <rFont val="ＭＳ Ｐゴシック"/>
        <family val="3"/>
      </rPr>
      <t>（このままの大きさ）で複写して使用すること。</t>
    </r>
  </si>
  <si>
    <t>部</t>
  </si>
  <si>
    <t>（１）</t>
  </si>
  <si>
    <t>大会名</t>
  </si>
  <si>
    <t>第</t>
  </si>
  <si>
    <t>回</t>
  </si>
  <si>
    <t>所属名ﾖﾐ</t>
  </si>
  <si>
    <t>申込責任者名</t>
  </si>
  <si>
    <t>申込責任者住所</t>
  </si>
  <si>
    <t>郵便番号</t>
  </si>
  <si>
    <t>住所</t>
  </si>
  <si>
    <t>自宅</t>
  </si>
  <si>
    <t>〈男　　　　子〉</t>
  </si>
  <si>
    <t>ﾄﾗｯｸ</t>
  </si>
  <si>
    <t>ﾌｨｰﾙﾄﾞ</t>
  </si>
  <si>
    <t>ﾘﾚｰ</t>
  </si>
  <si>
    <t>合計</t>
  </si>
  <si>
    <t>Ａ</t>
  </si>
  <si>
    <t>Ｂ</t>
  </si>
  <si>
    <t>〈女　　　　子〉</t>
  </si>
  <si>
    <t>出場種目累計</t>
  </si>
  <si>
    <t>プログラム購入希望</t>
  </si>
  <si>
    <t>勤務先</t>
  </si>
  <si>
    <t>所属電話番号</t>
  </si>
  <si>
    <t>所属FAX番号</t>
  </si>
  <si>
    <t>申込責任者電話番号</t>
  </si>
  <si>
    <t>申込責任者FAX番号</t>
  </si>
  <si>
    <t>＊出場申込選手累計（延べ種目累計数）を記入すること。</t>
  </si>
  <si>
    <t>　　　月　　　　　　日</t>
  </si>
  <si>
    <t>申込種目公認最高記録（前年度4月1日～申込まで）</t>
  </si>
  <si>
    <t>氏　　　名</t>
  </si>
  <si>
    <t>中学</t>
  </si>
  <si>
    <t>印</t>
  </si>
  <si>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</si>
  <si>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</si>
  <si>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</si>
  <si>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</si>
  <si>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</si>
  <si>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</si>
  <si>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</si>
  <si>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</si>
  <si>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</si>
  <si>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</si>
  <si>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</si>
  <si>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</si>
  <si>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</si>
  <si>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</si>
  <si>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</si>
  <si>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</si>
  <si>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</si>
  <si>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</si>
  <si>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</si>
  <si>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</si>
  <si>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</si>
  <si>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</si>
  <si>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</si>
  <si>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</si>
  <si>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</si>
  <si>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</si>
  <si>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</si>
  <si>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</si>
  <si>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</si>
  <si>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</si>
  <si>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</si>
  <si>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</si>
  <si>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</si>
  <si>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</si>
  <si>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</si>
  <si>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</si>
  <si>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</si>
  <si>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</si>
  <si>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</si>
  <si>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</si>
  <si>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</si>
  <si>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</si>
  <si>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</si>
  <si>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</si>
  <si>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</si>
  <si>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</si>
  <si>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</si>
  <si>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</si>
  <si>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</si>
  <si>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</si>
  <si>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</si>
  <si>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</si>
  <si>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</si>
  <si>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</si>
  <si>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</si>
  <si>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</si>
  <si>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</si>
  <si>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</si>
  <si>
    <t>【リレーエントリー】シート</t>
  </si>
  <si>
    <t>たけびしスタジアム京都</t>
  </si>
  <si>
    <t>京都府民総体(非公認)</t>
  </si>
  <si>
    <t>西京極補助</t>
  </si>
  <si>
    <t>ねんりんﾋﾟｯｸ予(非公認)</t>
  </si>
  <si>
    <t>四都市体育大会（非公認）</t>
  </si>
  <si>
    <t>四都市体育大会(非公認)</t>
  </si>
  <si>
    <t>綾部市民駅伝</t>
  </si>
  <si>
    <t>舞鶴市駅伝</t>
  </si>
  <si>
    <t>天の橋立駅伝（宮津市民駅伝）</t>
  </si>
  <si>
    <t>天橋立コース</t>
  </si>
  <si>
    <t>山城地方陸上大会</t>
  </si>
  <si>
    <t>城久中学春季（非公認）</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</si>
  <si>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</si>
  <si>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</si>
  <si>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</si>
  <si>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</si>
  <si>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</si>
  <si>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</si>
  <si>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</si>
  <si>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</si>
  <si>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</si>
  <si>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</si>
  <si>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</si>
  <si>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</si>
  <si>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</si>
  <si>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</si>
  <si>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095</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</si>
  <si>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</si>
  <si>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</si>
  <si>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</si>
  <si>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</si>
  <si>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</si>
  <si>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</si>
  <si>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</si>
  <si>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</si>
  <si>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</si>
  <si>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</si>
  <si>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</si>
  <si>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</si>
  <si>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</si>
  <si>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</si>
  <si>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</si>
  <si>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</si>
  <si>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</si>
  <si>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</si>
  <si>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</si>
  <si>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</si>
  <si>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</si>
  <si>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</si>
  <si>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</si>
  <si>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</si>
  <si>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</si>
  <si>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</si>
  <si>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</si>
  <si>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</si>
  <si>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</si>
  <si>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</si>
  <si>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</si>
  <si>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</si>
  <si>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</si>
  <si>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</si>
  <si>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</si>
  <si>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</si>
  <si>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</si>
  <si>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</si>
  <si>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</si>
  <si>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</si>
  <si>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</si>
  <si>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</si>
  <si>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</si>
  <si>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</si>
  <si>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</si>
  <si>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</si>
  <si>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</si>
  <si>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</si>
  <si>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</si>
  <si>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</si>
  <si>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</si>
  <si>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</si>
  <si>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</si>
  <si>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</si>
  <si>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</si>
  <si>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</si>
  <si>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</si>
  <si>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</si>
  <si>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</si>
  <si>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</si>
  <si>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</si>
  <si>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</si>
  <si>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</si>
  <si>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</si>
  <si>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</si>
  <si>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</si>
  <si>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</si>
  <si>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</si>
  <si>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</si>
  <si>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</si>
  <si>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</si>
  <si>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</si>
  <si>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</si>
  <si>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</si>
  <si>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</si>
  <si>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</si>
  <si>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</si>
  <si>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</si>
  <si>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</si>
  <si>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</si>
  <si>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</si>
  <si>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</si>
  <si>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</si>
  <si>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</si>
  <si>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</si>
  <si>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</si>
  <si>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</si>
  <si>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</si>
  <si>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</si>
  <si>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</si>
  <si>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</si>
  <si>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</si>
  <si>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</si>
  <si>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</si>
  <si>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</si>
  <si>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</si>
  <si>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</si>
  <si>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</si>
  <si>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</si>
  <si>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</si>
  <si>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</si>
  <si>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</si>
  <si>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</si>
  <si>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</si>
  <si>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</si>
  <si>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</si>
  <si>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</si>
  <si>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</si>
  <si>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</si>
  <si>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</si>
  <si>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</si>
  <si>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</si>
  <si>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</si>
  <si>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</si>
  <si>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</si>
  <si>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</si>
  <si>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</si>
  <si>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</si>
  <si>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</si>
  <si>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</si>
  <si>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</si>
  <si>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</si>
  <si>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</si>
  <si>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</si>
  <si>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</si>
  <si>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</si>
  <si>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</si>
  <si>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</si>
  <si>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</si>
  <si>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</si>
  <si>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</si>
  <si>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</si>
  <si>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</si>
  <si>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</si>
  <si>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</si>
  <si>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</si>
  <si>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</si>
  <si>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</si>
  <si>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</si>
  <si>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</si>
  <si>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</si>
  <si>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</si>
  <si>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</si>
  <si>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</si>
  <si>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</si>
  <si>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</si>
  <si>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</si>
  <si>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</si>
  <si>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</si>
  <si>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</si>
  <si>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</si>
  <si>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</si>
  <si>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</si>
  <si>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</si>
  <si>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</si>
  <si>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</si>
  <si>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</si>
  <si>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</si>
  <si>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</si>
  <si>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</si>
  <si>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</si>
  <si>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</si>
  <si>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</si>
  <si>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</si>
  <si>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</si>
  <si>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</si>
  <si>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</si>
  <si>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</si>
  <si>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</si>
  <si>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</si>
  <si>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</si>
  <si>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</si>
  <si>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</si>
  <si>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</si>
  <si>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</si>
  <si>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</si>
  <si>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</si>
  <si>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</si>
  <si>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</si>
  <si>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</si>
  <si>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</si>
  <si>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</si>
  <si>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</si>
  <si>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</si>
  <si>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</si>
  <si>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</si>
  <si>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</si>
  <si>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</si>
  <si>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</si>
  <si>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</si>
  <si>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</si>
  <si>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</si>
  <si>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</si>
  <si>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</si>
  <si>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</si>
  <si>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</si>
  <si>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</si>
  <si>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</si>
  <si>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</si>
  <si>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</si>
  <si>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</si>
  <si>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</si>
  <si>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</si>
  <si>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</si>
  <si>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</si>
  <si>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</si>
  <si>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</si>
  <si>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</si>
  <si>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</si>
  <si>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</si>
  <si>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</si>
  <si>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</si>
  <si>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</si>
  <si>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</si>
  <si>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</si>
  <si>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</si>
  <si>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</si>
  <si>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</si>
  <si>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</si>
  <si>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</si>
  <si>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</si>
  <si>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</si>
  <si>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</si>
  <si>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</si>
  <si>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</si>
  <si>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</si>
  <si>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</si>
  <si>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</si>
  <si>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</si>
  <si>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</si>
  <si>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</si>
  <si>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</si>
  <si>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</si>
  <si>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</si>
  <si>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</si>
  <si>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</si>
  <si>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</si>
  <si>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</si>
  <si>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</si>
  <si>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</si>
  <si>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</si>
  <si>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</si>
  <si>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</si>
  <si>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</si>
  <si>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</si>
  <si>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</si>
  <si>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</si>
  <si>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</si>
  <si>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</si>
  <si>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</si>
  <si>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</si>
  <si>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</si>
  <si>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</si>
  <si>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</si>
  <si>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</si>
  <si>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</si>
  <si>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</si>
  <si>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</si>
  <si>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</si>
  <si>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</si>
  <si>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</si>
  <si>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</si>
  <si>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</si>
  <si>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</si>
  <si>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</si>
  <si>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</si>
  <si>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</si>
  <si>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</si>
  <si>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</si>
  <si>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</si>
  <si>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</si>
  <si>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</si>
  <si>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</si>
  <si>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</si>
  <si>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</si>
  <si>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</si>
  <si>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</si>
  <si>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</si>
  <si>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</si>
  <si>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</si>
  <si>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</si>
  <si>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</si>
  <si>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</si>
  <si>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</si>
  <si>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</si>
  <si>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</si>
  <si>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</si>
  <si>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</si>
  <si>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</si>
  <si>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</si>
  <si>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</si>
  <si>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</si>
  <si>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</si>
  <si>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</si>
  <si>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</si>
  <si>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</si>
  <si>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</si>
  <si>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</si>
  <si>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</si>
  <si>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</si>
  <si>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</si>
  <si>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</si>
  <si>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</si>
  <si>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</si>
  <si>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</si>
  <si>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</si>
  <si>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</si>
  <si>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</si>
  <si>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</si>
  <si>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</si>
  <si>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</si>
  <si>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</si>
  <si>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</si>
  <si>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</si>
  <si>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USA</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</si>
  <si>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</si>
  <si>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</si>
  <si>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</si>
  <si>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</si>
  <si>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</si>
  <si>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</si>
  <si>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</si>
  <si>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</si>
  <si>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</si>
  <si>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</si>
  <si>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</si>
  <si>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</si>
  <si>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</si>
  <si>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</si>
  <si>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</si>
  <si>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</si>
  <si>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</si>
  <si>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</si>
  <si>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</si>
  <si>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</si>
  <si>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</si>
  <si>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</si>
  <si>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</si>
  <si>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</si>
  <si>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</si>
  <si>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</si>
  <si>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</si>
  <si>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</si>
  <si>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</si>
  <si>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</si>
  <si>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</si>
  <si>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</si>
  <si>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</si>
  <si>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</si>
  <si>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</si>
  <si>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</si>
  <si>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</si>
  <si>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</si>
  <si>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</si>
  <si>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</si>
  <si>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</si>
  <si>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</si>
  <si>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</si>
  <si>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</si>
  <si>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</si>
  <si>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</si>
  <si>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</si>
  <si>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</si>
  <si>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</si>
  <si>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</si>
  <si>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</si>
  <si>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</si>
  <si>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</si>
  <si>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</si>
  <si>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</si>
  <si>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</si>
  <si>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</si>
  <si>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</si>
  <si>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</si>
  <si>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</si>
  <si>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</si>
  <si>
    <t>　　　例　１２秒５０　→　1250</t>
  </si>
  <si>
    <t>　　　　　２分１７秒５４　→　21754</t>
  </si>
  <si>
    <t>・リレーチームで同一所属複数出場の場合はチーム名にＡ、Ｂなどをつけてください。</t>
  </si>
  <si>
    <t>入力例</t>
  </si>
  <si>
    <t>****</t>
  </si>
  <si>
    <t>半角数字でベタうち、手動計時の場合は10倍して下さい。</t>
  </si>
  <si>
    <t>回数</t>
  </si>
  <si>
    <t>大会名略称</t>
  </si>
  <si>
    <t>所属名略称</t>
  </si>
  <si>
    <t>（全角７文字以内）</t>
  </si>
  <si>
    <t>（半角11文字以内）</t>
  </si>
  <si>
    <r>
      <t>自宅(</t>
    </r>
    <r>
      <rPr>
        <sz val="9"/>
        <rFont val="ＭＳ Ｐゴシック"/>
        <family val="3"/>
      </rPr>
      <t>または携帯</t>
    </r>
    <r>
      <rPr>
        <sz val="11"/>
        <rFont val="ＭＳ Ｐゴシック"/>
        <family val="3"/>
      </rPr>
      <t>)</t>
    </r>
  </si>
  <si>
    <t>種別参照テーブル</t>
  </si>
  <si>
    <t>種別番号</t>
  </si>
  <si>
    <t>一般</t>
  </si>
  <si>
    <t>＊＊＊</t>
  </si>
  <si>
    <t>高校</t>
  </si>
  <si>
    <t>＊＊＊</t>
  </si>
  <si>
    <t>小学</t>
  </si>
  <si>
    <t>学年</t>
  </si>
  <si>
    <t>年齢</t>
  </si>
  <si>
    <t>男女番号</t>
  </si>
  <si>
    <t>男女</t>
  </si>
  <si>
    <t>氏名ﾖﾐ</t>
  </si>
  <si>
    <t>氏名ﾖﾐ</t>
  </si>
  <si>
    <t>所属名ﾖﾐ</t>
  </si>
  <si>
    <t>参加料免除</t>
  </si>
  <si>
    <t>参加料免除</t>
  </si>
  <si>
    <t>備考</t>
  </si>
  <si>
    <t>↓</t>
  </si>
  <si>
    <t>半角ｶﾀｶﾅ</t>
  </si>
  <si>
    <t>男:1、女:2</t>
  </si>
  <si>
    <t>他府県登録のみ府県名</t>
  </si>
  <si>
    <t>＊網掛け部分は入力不要＊</t>
  </si>
  <si>
    <t>＊網掛け部分は入力不要＊</t>
  </si>
  <si>
    <t>最高記録</t>
  </si>
  <si>
    <t>期日</t>
  </si>
  <si>
    <t>個別の競技は必要ありません</t>
  </si>
  <si>
    <t>個別の競技は必要ありません</t>
  </si>
  <si>
    <t>↓</t>
  </si>
  <si>
    <t>半角数字ベタ入力</t>
  </si>
  <si>
    <t>種別番号</t>
  </si>
  <si>
    <t>種別</t>
  </si>
  <si>
    <t>種目ｺｰﾄﾞ</t>
  </si>
  <si>
    <t>行番号1</t>
  </si>
  <si>
    <t>行番号2</t>
  </si>
  <si>
    <t>年齢</t>
  </si>
  <si>
    <t>必ず記入⇒（所属）電話</t>
  </si>
  <si>
    <t>（自宅または携帯）電話</t>
  </si>
  <si>
    <r>
      <t>他府県登録者</t>
    </r>
    <r>
      <rPr>
        <sz val="8"/>
        <rFont val="ＭＳ Ｐゴシック"/>
        <family val="3"/>
      </rPr>
      <t>　　　　府県名</t>
    </r>
  </si>
  <si>
    <t>行番号1</t>
  </si>
  <si>
    <t>行番号2</t>
  </si>
  <si>
    <t>・リレーチームのエントリーは別シートになっていますのでご注意ください。</t>
  </si>
  <si>
    <t>基本データ</t>
  </si>
  <si>
    <t>・所属名略称は全角７文字以内で、学校名の場合は最後に「大」、「高」、「中」等を付けてください。</t>
  </si>
  <si>
    <t>個人種目エントリー</t>
  </si>
  <si>
    <t>半角数字</t>
  </si>
  <si>
    <t>↓</t>
  </si>
  <si>
    <t>・出場種目、種別、男女はそれぞれ番号で入力してください（参照テーブルシートをご覧ください）。</t>
  </si>
  <si>
    <t>成年</t>
  </si>
  <si>
    <t>少年共通</t>
  </si>
  <si>
    <t>少年Ｂ</t>
  </si>
  <si>
    <t>少年Ａ</t>
  </si>
  <si>
    <t>所属名略称ﾖﾐ</t>
  </si>
  <si>
    <t>・原則として外字は使用しないでください。どうしても必要な場合は別様式の用紙で申請してください。</t>
  </si>
  <si>
    <t>・学籍のある競技者は必ず学年と年齢を両方入力してください。</t>
  </si>
  <si>
    <t>・他府県登録者は登録都道府県名を入力してください。</t>
  </si>
  <si>
    <t>免除種目のみ半角数字"1"</t>
  </si>
  <si>
    <t>・免除種目である場合は半角数字"1"を入力してください。</t>
  </si>
  <si>
    <t>****</t>
  </si>
  <si>
    <t>0000 000</t>
  </si>
  <si>
    <t>0000 000</t>
  </si>
  <si>
    <t>・複数種目エントリーの場合、同一競技者でも各種目ごとに入力してください。</t>
  </si>
  <si>
    <t>基本データの所属名が反映されます。</t>
  </si>
  <si>
    <t>全角で入力し、姓と名の間に少なくとも一つの全角スペースを入れてください。</t>
  </si>
  <si>
    <t>半角ｶﾀｶﾅで姓と名の間に半角スペースをひとつ入れてください。</t>
  </si>
  <si>
    <t>参照テーブルシートを参考に番号で入力してください。</t>
  </si>
  <si>
    <t>参照テーブルシートを参考に番号で入力してください。</t>
  </si>
  <si>
    <t>男子"1"、女子"2"を入力してください。</t>
  </si>
  <si>
    <t>****</t>
  </si>
  <si>
    <t>***</t>
  </si>
  <si>
    <t>＊＊高Ａ</t>
  </si>
  <si>
    <t>＊＊高Ｂ</t>
  </si>
  <si>
    <t>（Ｎｏ．1）</t>
  </si>
  <si>
    <t>（Ｎｏ．2）</t>
  </si>
  <si>
    <t>当日出席競技役員　　　　　　  　　　　　　（是非ご協力ください）</t>
  </si>
  <si>
    <t>プログラム購入　　　　　　希望数（有料）</t>
  </si>
  <si>
    <t>（Ｎｏ．3）</t>
  </si>
  <si>
    <t>（Ｎｏ．4）</t>
  </si>
  <si>
    <t>当日出席競技役員氏名</t>
  </si>
  <si>
    <t>当日協力補助員氏名</t>
  </si>
  <si>
    <t>（Ｎｏ．1）</t>
  </si>
  <si>
    <t>京都陸上競技協会主催大会参加申込用紙（様式2）</t>
  </si>
  <si>
    <t>リレー種目</t>
  </si>
  <si>
    <t>個人種目</t>
  </si>
  <si>
    <t>・参加標準記録のある競技会は競技会名（略称可）と期日を必ず入力してください。未入力の場合は受付できません。</t>
  </si>
  <si>
    <t>大会(略称可)</t>
  </si>
  <si>
    <t>大会(略称可)</t>
  </si>
  <si>
    <t>申込みの仕方</t>
  </si>
  <si>
    <t>・【一覧表個人(印刷)】シートを印刷します。</t>
  </si>
  <si>
    <t>・【一覧表リレー(印刷)】シートを印刷します。</t>
  </si>
  <si>
    <t>・各種目のエントリー数を所定の枠内に入力してください。</t>
  </si>
  <si>
    <t>①</t>
  </si>
  <si>
    <t>②</t>
  </si>
  <si>
    <t>③</t>
  </si>
  <si>
    <t>④</t>
  </si>
  <si>
    <t>⑤</t>
  </si>
  <si>
    <t>⑥</t>
  </si>
  <si>
    <t>⑦</t>
  </si>
  <si>
    <t>⑧</t>
  </si>
  <si>
    <t>⑨</t>
  </si>
  <si>
    <t>⑩</t>
  </si>
  <si>
    <t>⑪</t>
  </si>
  <si>
    <t>⑫</t>
  </si>
  <si>
    <t>⑬</t>
  </si>
  <si>
    <t>⑭</t>
  </si>
  <si>
    <t>⑮</t>
  </si>
  <si>
    <t>⑯</t>
  </si>
  <si>
    <t>⑰</t>
  </si>
  <si>
    <t>例</t>
  </si>
  <si>
    <t>等</t>
  </si>
  <si>
    <t>・氏名ﾖﾐは半角ｶﾀｶﾅを使い、姓と名の間に半角スペースをひとつ入れてください。</t>
  </si>
  <si>
    <t>　　１ｍ８６　→　186</t>
  </si>
  <si>
    <t>　　　例　１４秒６　→　1460</t>
  </si>
  <si>
    <t>　　　　　４分０６秒３　→　40630</t>
  </si>
  <si>
    <t>リレーエントリー</t>
  </si>
  <si>
    <t>・複数チームをエントリーする場合は上から順につめてください。</t>
  </si>
  <si>
    <t>個人コード</t>
  </si>
  <si>
    <t>所属番号</t>
  </si>
  <si>
    <t>所属番号</t>
  </si>
  <si>
    <t>人数</t>
  </si>
  <si>
    <t>組</t>
  </si>
  <si>
    <t>ﾚｰﾝ</t>
  </si>
  <si>
    <t>・各シートの列挿入や削除はしないでください。</t>
  </si>
  <si>
    <t>個人ｺｰﾄﾞ</t>
  </si>
  <si>
    <t>参加料・プログラム代払込年月日</t>
  </si>
  <si>
    <t>年/月/日　例：2013/6/1</t>
  </si>
  <si>
    <t>23年</t>
  </si>
  <si>
    <t>種別</t>
  </si>
  <si>
    <t>必要競技会</t>
  </si>
  <si>
    <t>↓のみ</t>
  </si>
  <si>
    <t>↓必要競技会のみ</t>
  </si>
  <si>
    <t>・提出日、参加料・プログラム代払込年月日は半角数字と半角"/"で例に習って入力してください。</t>
  </si>
  <si>
    <t>※申込受理日</t>
  </si>
  <si>
    <r>
      <t xml:space="preserve">※
</t>
    </r>
    <r>
      <rPr>
        <sz val="18"/>
        <rFont val="ＭＳ Ｐゴシック"/>
        <family val="3"/>
      </rPr>
      <t>Ｎｏ．</t>
    </r>
  </si>
  <si>
    <t>参加料・プログラム代
払込年月日</t>
  </si>
  <si>
    <t>ただし、京都陸協個人登録者の場合は「所属名略称」の後に個人氏名をつけてください。</t>
  </si>
  <si>
    <t>・当日競技役員名を入力してください。</t>
  </si>
  <si>
    <t>・当日協力補助員にご協力ください。</t>
  </si>
  <si>
    <t>・網掛け部分には入力等加工しないで下さい。</t>
  </si>
  <si>
    <t>＊＊＊＊</t>
  </si>
  <si>
    <t>＊＊＊＊</t>
  </si>
  <si>
    <t>＊＊＊＊</t>
  </si>
  <si>
    <t>＊＊＊＊</t>
  </si>
  <si>
    <t>##/##/##</t>
  </si>
  <si>
    <t>##/##/##</t>
  </si>
  <si>
    <t>大阪</t>
  </si>
  <si>
    <t>一般財団法人　京都陸上競技協会</t>
  </si>
  <si>
    <r>
      <t>・</t>
    </r>
    <r>
      <rPr>
        <b/>
        <i/>
        <sz val="16"/>
        <rFont val="ＭＳ ゴシック"/>
        <family val="3"/>
      </rPr>
      <t>申込責任者の方は必ず連絡がつくようにしてください。</t>
    </r>
  </si>
  <si>
    <t>・下記注意事項をよく読んで、定められた様式に従ってエントリーの入力を行ってください。</t>
  </si>
  <si>
    <t>京都陸協記録会①京陸大.xls</t>
  </si>
  <si>
    <t>国体１次予選京都高.xls</t>
  </si>
  <si>
    <t>京都陸協記録会③京都陸協京花子.xls</t>
  </si>
  <si>
    <t>・大会名略称はわかりやすく表現してください。</t>
  </si>
  <si>
    <t>免除対象設定競技会のみ。</t>
  </si>
  <si>
    <t>国体予選専用</t>
  </si>
  <si>
    <t>学年別指定のある競技会専用</t>
  </si>
  <si>
    <t>共通</t>
  </si>
  <si>
    <r>
      <t xml:space="preserve">登録番号
</t>
    </r>
    <r>
      <rPr>
        <sz val="6"/>
        <rFont val="ＭＳ 明朝"/>
        <family val="1"/>
      </rPr>
      <t>(中学校番号）</t>
    </r>
  </si>
  <si>
    <t>中学個人番号</t>
  </si>
  <si>
    <t>京都府中体連所属の場合のみ使用</t>
  </si>
  <si>
    <t>↓</t>
  </si>
  <si>
    <t>・複数名をエントリーする場合は最上行から順につめて、空白行は絶対作らないでください。</t>
  </si>
  <si>
    <t>　（ただし、京都府中体連所属の場合のみＫ列に学校番号、Ｌ列-（半角ハイフン）、Ｍ列に個人番号を入力してください。）</t>
  </si>
  <si>
    <t>・中高一貫校等の場合、中学校・高等学校別のファイルとしてください。</t>
  </si>
  <si>
    <t>※京都府中体連所属の場合のみ使用してください。</t>
  </si>
  <si>
    <t>半角数字及び半角ハイフン"-"で入力してください。※京都府高体連所属の場合は学年番号は必要ありません。</t>
  </si>
  <si>
    <r>
      <t>・所属名はすべて全角で入力してください（所属とは</t>
    </r>
    <r>
      <rPr>
        <b/>
        <i/>
        <sz val="16"/>
        <rFont val="ＭＳ ゴシック"/>
        <family val="3"/>
      </rPr>
      <t>日本陸連登録所属</t>
    </r>
    <r>
      <rPr>
        <sz val="16"/>
        <rFont val="ＭＳ ゴシック"/>
        <family val="3"/>
      </rPr>
      <t>のことです）。</t>
    </r>
  </si>
  <si>
    <t>・必要なページのみ印刷しますが、リレーのみの出場の場合【一覧表個人(印刷)】シートについても１枚目は必ず印刷してください。</t>
  </si>
  <si>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</si>
  <si>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</si>
  <si>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</si>
  <si>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</si>
  <si>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</si>
  <si>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</si>
  <si>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</si>
  <si>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</si>
  <si>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</si>
  <si>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</si>
  <si>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</si>
  <si>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</si>
  <si>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</si>
  <si>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</si>
  <si>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</si>
  <si>
    <t>2年</t>
  </si>
  <si>
    <t>3年</t>
  </si>
  <si>
    <t>4年</t>
  </si>
  <si>
    <t>5年</t>
  </si>
  <si>
    <t>6年</t>
  </si>
  <si>
    <t>・競技会番号（【競技会テーブル】参照）を入力することで大会名等が入力できます。</t>
  </si>
  <si>
    <t>・それ以外の大会については回数、大会名は大会要項等で確認して入力してください。</t>
  </si>
  <si>
    <t>京都陸協記録会①京陸大【訂正】.xls</t>
  </si>
  <si>
    <t>京都陸協記録会①京陸大【追加】.xls</t>
  </si>
  <si>
    <t>（【競技会テーブル】シート参照)</t>
  </si>
  <si>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</si>
  <si>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</si>
  <si>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</si>
  <si>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</si>
  <si>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</si>
  <si>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</si>
  <si>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</si>
  <si>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</si>
  <si>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</si>
  <si>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</si>
  <si>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</si>
  <si>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</si>
  <si>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</si>
  <si>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</si>
  <si>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</si>
  <si>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</si>
  <si>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</si>
  <si>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</si>
  <si>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</si>
  <si>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</si>
  <si>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</si>
  <si>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</si>
  <si>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</si>
  <si>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競技会番号</t>
  </si>
  <si>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</si>
  <si>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</si>
  <si>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</si>
  <si>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</si>
  <si>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</si>
  <si>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</si>
  <si>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</si>
  <si>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</si>
  <si>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</si>
  <si>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</si>
  <si>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</si>
  <si>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</si>
  <si>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</si>
  <si>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</si>
  <si>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</si>
  <si>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</si>
  <si>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</si>
  <si>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</si>
  <si>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</si>
  <si>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</si>
  <si>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</si>
  <si>
    <t>（３）中・高・大学生は学年欄に学年･年次生と年齢を、その他の出場</t>
  </si>
  <si>
    <t>低学年</t>
  </si>
  <si>
    <t>＊＊＊京都選手権・京都陸協記録会には＊＊＊</t>
  </si>
  <si>
    <t>＊＊＊京都選手権・京都陸協記録会は種別の入力をしないでください。＊＊＊</t>
  </si>
  <si>
    <t>＊＊＊種別の入力をしないでください。＊＊＊</t>
  </si>
  <si>
    <r>
      <t>　（ただし、</t>
    </r>
    <r>
      <rPr>
        <b/>
        <i/>
        <sz val="18"/>
        <color indexed="10"/>
        <rFont val="ＭＳ ゴシック"/>
        <family val="3"/>
      </rPr>
      <t>種別番号は必要な競技会のみに入力してください</t>
    </r>
    <r>
      <rPr>
        <sz val="16"/>
        <rFont val="ＭＳ ゴシック"/>
        <family val="3"/>
      </rPr>
      <t>…参照シートの種別項目に従ってください。）</t>
    </r>
  </si>
  <si>
    <r>
      <t>・</t>
    </r>
    <r>
      <rPr>
        <b/>
        <i/>
        <sz val="18"/>
        <color indexed="10"/>
        <rFont val="ＭＳ ゴシック"/>
        <family val="3"/>
      </rPr>
      <t>登録番号（ﾅﾝﾊﾞｰ）はＫ列のみ</t>
    </r>
    <r>
      <rPr>
        <sz val="16"/>
        <rFont val="ＭＳ ゴシック"/>
        <family val="3"/>
      </rPr>
      <t>に入力してください。</t>
    </r>
  </si>
  <si>
    <r>
      <t>・</t>
    </r>
    <r>
      <rPr>
        <b/>
        <i/>
        <sz val="18"/>
        <color indexed="10"/>
        <rFont val="ＭＳ ゴシック"/>
        <family val="3"/>
      </rPr>
      <t>クラブチーム所属で学年を入力する場合は「高2」、「中3」のように入力し、備考欄に所属学校名を入力</t>
    </r>
    <r>
      <rPr>
        <b/>
        <i/>
        <sz val="18"/>
        <rFont val="ＭＳ ゴシック"/>
        <family val="3"/>
      </rPr>
      <t>してください。</t>
    </r>
  </si>
  <si>
    <r>
      <t>・</t>
    </r>
    <r>
      <rPr>
        <b/>
        <i/>
        <sz val="16"/>
        <color indexed="10"/>
        <rFont val="ＭＳ ゴシック"/>
        <family val="3"/>
      </rPr>
      <t>手動計時の場合は10倍してください。</t>
    </r>
  </si>
  <si>
    <r>
      <t>基本データ入力(</t>
    </r>
    <r>
      <rPr>
        <b/>
        <sz val="14"/>
        <color indexed="10"/>
        <rFont val="ＭＳ Ｐゴシック"/>
        <family val="3"/>
      </rPr>
      <t>枠内のみ入力してください</t>
    </r>
    <r>
      <rPr>
        <b/>
        <sz val="14"/>
        <rFont val="ＭＳ Ｐゴシック"/>
        <family val="3"/>
      </rPr>
      <t>）</t>
    </r>
  </si>
  <si>
    <r>
      <t>種別指定競技会専用　</t>
    </r>
    <r>
      <rPr>
        <sz val="11"/>
        <color indexed="10"/>
        <rFont val="ＭＳ Ｐゴシック"/>
        <family val="3"/>
      </rPr>
      <t>必要な競技会のみ</t>
    </r>
    <r>
      <rPr>
        <sz val="11"/>
        <rFont val="ＭＳ Ｐゴシック"/>
        <family val="3"/>
      </rPr>
      <t>使用</t>
    </r>
  </si>
  <si>
    <t>競技会参照テーブル</t>
  </si>
  <si>
    <t>競技会コード</t>
  </si>
  <si>
    <r>
      <t>・完成したエントリーファイルは次のように</t>
    </r>
    <r>
      <rPr>
        <b/>
        <i/>
        <sz val="16"/>
        <color indexed="10"/>
        <rFont val="ＭＳ ゴシック"/>
        <family val="3"/>
      </rPr>
      <t>ファイル名を変更</t>
    </r>
    <r>
      <rPr>
        <sz val="16"/>
        <rFont val="ＭＳ ゴシック"/>
        <family val="3"/>
      </rPr>
      <t>してください。</t>
    </r>
  </si>
  <si>
    <r>
      <t>・枠内の項目を入力してください（</t>
    </r>
    <r>
      <rPr>
        <b/>
        <i/>
        <sz val="16"/>
        <rFont val="ＭＳ ゴシック"/>
        <family val="3"/>
      </rPr>
      <t>原則として</t>
    </r>
    <r>
      <rPr>
        <b/>
        <i/>
        <sz val="16"/>
        <color indexed="10"/>
        <rFont val="ＭＳ ゴシック"/>
        <family val="3"/>
      </rPr>
      <t>網掛け部分には入力しない</t>
    </r>
    <r>
      <rPr>
        <b/>
        <i/>
        <sz val="16"/>
        <rFont val="ＭＳ ゴシック"/>
        <family val="3"/>
      </rPr>
      <t>でください</t>
    </r>
    <r>
      <rPr>
        <sz val="16"/>
        <rFont val="ＭＳ ゴシック"/>
        <family val="3"/>
      </rPr>
      <t>）。</t>
    </r>
  </si>
  <si>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</si>
  <si>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</si>
  <si>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</si>
  <si>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</si>
  <si>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</si>
  <si>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</si>
  <si>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</si>
  <si>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</si>
  <si>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</si>
  <si>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</si>
  <si>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</si>
  <si>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</si>
  <si>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</si>
  <si>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</si>
  <si>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</si>
  <si>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</si>
  <si>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</si>
  <si>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</si>
  <si>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</si>
  <si>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</si>
  <si>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</si>
  <si>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</si>
  <si>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</si>
  <si>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</si>
  <si>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</si>
  <si>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</si>
  <si>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</si>
  <si>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</si>
  <si>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</si>
  <si>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</si>
  <si>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</si>
  <si>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</si>
  <si>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</si>
  <si>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</si>
  <si>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</si>
  <si>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</si>
  <si>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</si>
  <si>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</si>
  <si>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</si>
  <si>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</si>
  <si>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</si>
  <si>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</si>
  <si>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</si>
  <si>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</si>
  <si>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</si>
  <si>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</si>
  <si>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</si>
  <si>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</si>
  <si>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</si>
  <si>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</si>
  <si>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</si>
  <si>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</si>
  <si>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</si>
  <si>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</si>
  <si>
    <t>・入力は【基本データ】、【個人エントリー】、【リレーエントリー】の３つのシートについて行ってください。</t>
  </si>
  <si>
    <t>ｵｰﾌﾟﾝ</t>
  </si>
  <si>
    <t>・一度送信した申込ファイルに訂正がある場合は元のファイルの必要部分を訂正し、ファイル名の最後に"【訂正】"とつけてください。</t>
  </si>
  <si>
    <t>・一度送信した申込ファイルに追加がある場合は元のファイルに必要な部分を追加し、ファイル名の最後に"【追加】"とつけて送信してください。</t>
  </si>
  <si>
    <t>・同名のファイルが複数個送信された場合は日付の新しいもののみが有効となり、以前のものは抹消されますのでご注意ください。</t>
  </si>
  <si>
    <t>・印刷した一覧表の内容を確認の上、データファイルのみ申込み先に送信してください。</t>
  </si>
  <si>
    <t>・所属名略称ﾖﾐは半角ｶﾀｶﾅを使い、略称名11文字以内でお願いします（大型スクリーンに表示できない場合があります）。</t>
  </si>
  <si>
    <r>
      <t>・種目番号には男女別のものがあります。</t>
    </r>
    <r>
      <rPr>
        <b/>
        <i/>
        <sz val="16"/>
        <color indexed="10"/>
        <rFont val="ＭＳ ゴシック"/>
        <family val="3"/>
      </rPr>
      <t>特にハードルと投てき</t>
    </r>
    <r>
      <rPr>
        <sz val="16"/>
        <rFont val="ＭＳ ゴシック"/>
        <family val="3"/>
      </rPr>
      <t>はご注意ください。</t>
    </r>
  </si>
  <si>
    <t>顧問（部長･監督･校長）名</t>
  </si>
  <si>
    <t>京都選手権</t>
  </si>
  <si>
    <t>京都陸協</t>
  </si>
  <si>
    <t/>
  </si>
  <si>
    <t>国体一次選考会</t>
  </si>
  <si>
    <t>国体一次</t>
  </si>
  <si>
    <t>全国小学生　京都府予選</t>
  </si>
  <si>
    <t>全国小学生府予</t>
  </si>
  <si>
    <t>京都府小学生クラブ対抗</t>
  </si>
  <si>
    <t>府小ｸﾗﾌﾞ対抗</t>
  </si>
  <si>
    <t>京都府小学生選手権　京都市予選</t>
  </si>
  <si>
    <t>府小学生市予</t>
  </si>
  <si>
    <t>京都府小学生　府南部予選</t>
  </si>
  <si>
    <t>府小学南部予</t>
  </si>
  <si>
    <t>山城</t>
  </si>
  <si>
    <t>その他加入団体</t>
  </si>
  <si>
    <t>京都府小学生　丹波予選</t>
  </si>
  <si>
    <t>府小学丹波予</t>
  </si>
  <si>
    <t>丹波</t>
  </si>
  <si>
    <t>京都府小学生　丹後予選</t>
  </si>
  <si>
    <t>府小学丹後予</t>
  </si>
  <si>
    <t>京都府小学生選手権</t>
  </si>
  <si>
    <t>府小学生選手権</t>
  </si>
  <si>
    <t>京都府高体連</t>
  </si>
  <si>
    <t>京都府高校定通制選手権</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</si>
  <si>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</si>
  <si>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</si>
  <si>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</si>
  <si>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</si>
  <si>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</si>
  <si>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</si>
  <si>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</si>
  <si>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</si>
  <si>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</si>
  <si>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</si>
  <si>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</si>
  <si>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</si>
  <si>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</si>
  <si>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</si>
  <si>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</si>
  <si>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</si>
  <si>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</si>
  <si>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</si>
  <si>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</si>
  <si>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</si>
  <si>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</si>
  <si>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</si>
  <si>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</si>
  <si>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</si>
  <si>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</si>
  <si>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</si>
  <si>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</si>
  <si>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</si>
  <si>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</si>
  <si>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</si>
  <si>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京都府高校ｼﾞｭﾆｱ</t>
  </si>
  <si>
    <t>府高校ｼﾞｭﾆｱ</t>
  </si>
  <si>
    <t>私学総体</t>
  </si>
  <si>
    <t>高校記録会</t>
  </si>
  <si>
    <t>京都I.H.　京都市予選</t>
  </si>
  <si>
    <t>京都I.H市予</t>
  </si>
  <si>
    <t>両丹高校対校</t>
  </si>
  <si>
    <t>京都府高校総体京都市大会</t>
  </si>
  <si>
    <t>府高総体両丹</t>
  </si>
  <si>
    <t>両丹ユ－ス</t>
  </si>
  <si>
    <t>京都府中体連</t>
  </si>
  <si>
    <t>府中学</t>
  </si>
  <si>
    <t>中学記録会</t>
  </si>
  <si>
    <t>京都市中学春季</t>
  </si>
  <si>
    <t>京都市中学</t>
  </si>
  <si>
    <t>京都市中学秋季</t>
  </si>
  <si>
    <t>市中学秋季</t>
  </si>
  <si>
    <t>丹後中学</t>
  </si>
  <si>
    <t>中丹中学</t>
  </si>
  <si>
    <t>口丹中学</t>
  </si>
  <si>
    <t>山城地方中学</t>
  </si>
  <si>
    <t>山城中学</t>
  </si>
  <si>
    <t>亀岡市中学</t>
  </si>
  <si>
    <t>公立山城地区高校対校</t>
  </si>
  <si>
    <t>山城地高校</t>
  </si>
  <si>
    <t>両丹高校学年別</t>
  </si>
  <si>
    <t>公立高校対校</t>
  </si>
  <si>
    <t>公立高対校</t>
  </si>
  <si>
    <t>・入力したデータファイルは加工や圧縮しないでそのまま送信してください。ファイルの保護は結構ですがパスワードを必ずお知らせください。</t>
  </si>
  <si>
    <r>
      <t>　（</t>
    </r>
    <r>
      <rPr>
        <b/>
        <i/>
        <sz val="16"/>
        <color indexed="10"/>
        <rFont val="ＭＳ ゴシック"/>
        <family val="3"/>
      </rPr>
      <t>※国体一次選考会と国体二次選考会は種別が必要です。</t>
    </r>
    <r>
      <rPr>
        <sz val="16"/>
        <rFont val="ＭＳ ゴシック"/>
        <family val="3"/>
      </rPr>
      <t>）</t>
    </r>
  </si>
  <si>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</si>
  <si>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</si>
  <si>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</si>
  <si>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</si>
  <si>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</si>
  <si>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</si>
  <si>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</si>
  <si>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</si>
  <si>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</si>
  <si>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</si>
  <si>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</si>
  <si>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</si>
  <si>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</si>
  <si>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</si>
  <si>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</si>
  <si>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</si>
  <si>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</si>
  <si>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</si>
  <si>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</si>
  <si>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京都学生選手権</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</si>
  <si>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</si>
  <si>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</si>
  <si>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</si>
  <si>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</si>
  <si>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</si>
  <si>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</si>
  <si>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</si>
  <si>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</si>
  <si>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</si>
  <si>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</si>
  <si>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全日本中学通信　京都府大会</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</si>
  <si>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</si>
  <si>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</si>
  <si>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</si>
  <si>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</si>
  <si>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</si>
  <si>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</si>
  <si>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</si>
  <si>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</si>
  <si>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</si>
  <si>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</si>
  <si>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</si>
  <si>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</si>
  <si>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</si>
  <si>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</si>
  <si>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</si>
  <si>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</si>
  <si>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</si>
  <si>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</si>
  <si>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</si>
  <si>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</si>
  <si>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</si>
  <si>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</si>
  <si>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</si>
  <si>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</si>
  <si>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</si>
  <si>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</si>
  <si>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</si>
  <si>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</si>
  <si>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</si>
  <si>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</si>
  <si>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</si>
  <si>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</si>
  <si>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</si>
  <si>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</si>
  <si>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</si>
  <si>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</si>
  <si>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</si>
  <si>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</si>
  <si>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</si>
  <si>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</si>
  <si>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</si>
  <si>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</si>
  <si>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</si>
  <si>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</si>
  <si>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</si>
  <si>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</si>
  <si>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</si>
  <si>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</si>
  <si>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</si>
  <si>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</si>
  <si>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</si>
  <si>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</si>
  <si>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</si>
  <si>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</si>
  <si>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</si>
  <si>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</si>
  <si>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</si>
  <si>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</si>
  <si>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</si>
  <si>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</si>
  <si>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</si>
  <si>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</si>
  <si>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</si>
  <si>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</si>
  <si>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</si>
  <si>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</si>
  <si>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</si>
  <si>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</si>
  <si>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</si>
  <si>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</si>
  <si>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</si>
  <si>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</si>
  <si>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</si>
  <si>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</si>
  <si>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</si>
  <si>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</si>
  <si>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</si>
  <si>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</si>
  <si>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</si>
  <si>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</si>
  <si>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</si>
  <si>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</si>
  <si>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</si>
  <si>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</si>
  <si>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</si>
  <si>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</si>
  <si>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</si>
  <si>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</si>
  <si>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</si>
  <si>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</si>
  <si>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</si>
  <si>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</si>
  <si>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</si>
  <si>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</si>
  <si>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</si>
  <si>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</si>
  <si>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</si>
  <si>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</si>
  <si>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</si>
  <si>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</si>
  <si>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</si>
  <si>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</si>
  <si>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</si>
  <si>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</si>
  <si>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</si>
  <si>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</si>
  <si>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</si>
  <si>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</si>
  <si>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</si>
  <si>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</si>
  <si>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</si>
  <si>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</si>
  <si>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</si>
  <si>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</si>
  <si>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</si>
  <si>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</si>
  <si>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</si>
  <si>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</si>
  <si>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</si>
  <si>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</si>
  <si>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</si>
  <si>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</si>
  <si>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</si>
  <si>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</si>
  <si>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</si>
  <si>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</si>
  <si>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</si>
  <si>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</si>
  <si>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</si>
  <si>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</si>
  <si>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</si>
  <si>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</si>
  <si>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</si>
  <si>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</si>
  <si>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</si>
  <si>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</si>
  <si>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</si>
  <si>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</si>
  <si>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</si>
  <si>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</si>
  <si>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</si>
  <si>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</si>
  <si>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</si>
  <si>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</si>
  <si>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</si>
  <si>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</si>
  <si>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</si>
  <si>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</si>
  <si>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</si>
  <si>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</si>
  <si>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</si>
  <si>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</si>
  <si>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</si>
  <si>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</si>
  <si>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</si>
  <si>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</si>
  <si>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</si>
  <si>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</si>
  <si>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</si>
  <si>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</si>
  <si>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</si>
  <si>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</si>
  <si>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</si>
  <si>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</si>
  <si>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</si>
  <si>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</si>
  <si>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</si>
  <si>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</si>
  <si>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</si>
  <si>
    <r>
      <t>・国籍　国番号欄（U列）に国番号を入力してください（参照テーブルシートをご覧ください）。</t>
    </r>
    <r>
      <rPr>
        <b/>
        <i/>
        <u val="single"/>
        <sz val="16"/>
        <color indexed="10"/>
        <rFont val="ＭＳ ゴシック"/>
        <family val="3"/>
      </rPr>
      <t>ただし未入力は日本とみなします</t>
    </r>
    <r>
      <rPr>
        <b/>
        <i/>
        <sz val="16"/>
        <color indexed="10"/>
        <rFont val="ＭＳ ゴシック"/>
        <family val="3"/>
      </rPr>
      <t>。</t>
    </r>
  </si>
  <si>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</si>
  <si>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</si>
  <si>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</si>
  <si>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</si>
  <si>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</si>
  <si>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</si>
  <si>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</si>
  <si>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</si>
  <si>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</si>
  <si>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</si>
  <si>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</si>
  <si>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</si>
  <si>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</si>
  <si>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</si>
  <si>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</si>
  <si>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</si>
  <si>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</si>
  <si>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</si>
  <si>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</si>
  <si>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</si>
  <si>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</si>
  <si>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</si>
  <si>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</si>
  <si>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</si>
  <si>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</si>
  <si>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</si>
  <si>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</si>
  <si>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</si>
  <si>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</si>
  <si>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</si>
  <si>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</si>
  <si>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</si>
  <si>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</si>
  <si>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</si>
  <si>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</si>
  <si>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</si>
  <si>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</si>
  <si>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</si>
  <si>
    <t>生年月日
(年/月/日)</t>
  </si>
  <si>
    <t>半角大文字</t>
  </si>
  <si>
    <t>半角</t>
  </si>
  <si>
    <t>英字表記姓</t>
  </si>
  <si>
    <t>英字表記名</t>
  </si>
  <si>
    <t>・2019年度から陸連登録に英字表記と国籍情報が必須項目となりました。</t>
  </si>
  <si>
    <t>・英字表記　姓：半角英大文字（RIKUREN) 名：先頭のみ半角英大文字他は小文字(Taro)</t>
  </si>
  <si>
    <t>国籍一覧表</t>
  </si>
  <si>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</si>
  <si>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</si>
  <si>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</si>
  <si>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</si>
  <si>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</si>
  <si>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</si>
  <si>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</si>
  <si>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</si>
  <si>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</si>
  <si>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</si>
  <si>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</si>
  <si>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</si>
  <si>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</si>
  <si>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</si>
  <si>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</si>
  <si>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</si>
  <si>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</si>
  <si>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</si>
  <si>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</si>
  <si>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</si>
  <si>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</si>
  <si>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</si>
  <si>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</si>
  <si>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</si>
  <si>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</si>
  <si>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</si>
  <si>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</si>
  <si>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</si>
  <si>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</si>
  <si>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</si>
  <si>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</si>
  <si>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</si>
  <si>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</si>
  <si>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</si>
  <si>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</si>
  <si>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</si>
  <si>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</si>
  <si>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</si>
  <si>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</si>
  <si>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</si>
  <si>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</si>
  <si>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</si>
  <si>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</si>
  <si>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</si>
  <si>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</si>
  <si>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</si>
  <si>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</si>
  <si>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</si>
  <si>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</si>
  <si>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</si>
  <si>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</si>
  <si>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</si>
  <si>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</si>
  <si>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</si>
  <si>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</si>
  <si>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</si>
  <si>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</si>
  <si>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</si>
  <si>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</si>
  <si>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</si>
  <si>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</si>
  <si>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</si>
  <si>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</si>
  <si>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</si>
  <si>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</si>
  <si>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</si>
  <si>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</si>
  <si>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</si>
  <si>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</si>
  <si>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</si>
  <si>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</si>
  <si>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</si>
  <si>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</si>
  <si>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</si>
  <si>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</si>
  <si>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</si>
  <si>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</si>
  <si>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</si>
  <si>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</si>
  <si>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</si>
  <si>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</si>
  <si>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</si>
  <si>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</si>
  <si>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</si>
  <si>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</si>
  <si>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</si>
  <si>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</si>
  <si>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</si>
  <si>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</si>
  <si>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</si>
  <si>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</si>
  <si>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</si>
  <si>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</si>
  <si>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</si>
  <si>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</si>
  <si>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</si>
  <si>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</si>
  <si>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</si>
  <si>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</si>
  <si>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</si>
  <si>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</si>
  <si>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</si>
  <si>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</si>
  <si>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</si>
  <si>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</si>
  <si>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</si>
  <si>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</si>
  <si>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</si>
  <si>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</si>
  <si>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</si>
  <si>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</si>
  <si>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</si>
  <si>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</si>
  <si>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</si>
  <si>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</si>
  <si>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</si>
  <si>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</si>
  <si>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</si>
  <si>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</si>
  <si>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</si>
  <si>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</si>
  <si>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</si>
  <si>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</si>
  <si>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</si>
  <si>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</si>
  <si>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</si>
  <si>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</si>
  <si>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</si>
  <si>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</si>
  <si>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</si>
  <si>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</si>
  <si>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</si>
  <si>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</si>
  <si>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</si>
  <si>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</si>
  <si>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</si>
  <si>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</si>
  <si>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</si>
  <si>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</si>
  <si>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</si>
  <si>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</si>
  <si>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</si>
  <si>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</si>
  <si>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</si>
  <si>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</si>
  <si>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</si>
  <si>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</si>
  <si>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</si>
  <si>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</si>
  <si>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</si>
  <si>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</si>
  <si>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</si>
  <si>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AAAA</t>
  </si>
  <si>
    <t>BBBB</t>
  </si>
  <si>
    <t>CCCC</t>
  </si>
  <si>
    <t>DDDD</t>
  </si>
  <si>
    <t>EEEE</t>
  </si>
  <si>
    <t>Vvvv</t>
  </si>
  <si>
    <t>Wwww</t>
  </si>
  <si>
    <t>Xxxx</t>
  </si>
  <si>
    <t>Yyyy</t>
  </si>
  <si>
    <t>Zzzz</t>
  </si>
  <si>
    <t>JPN</t>
  </si>
  <si>
    <t>JPN</t>
  </si>
  <si>
    <t>DUAL1</t>
  </si>
  <si>
    <t>半角英字大文字</t>
  </si>
  <si>
    <t>半角英字　先頭大文字　＋　小文字</t>
  </si>
  <si>
    <t>未入力は日本とみなします</t>
  </si>
  <si>
    <t>クラブチーム所属で中高生の場合は
中1
高2
等</t>
  </si>
  <si>
    <t>クラブチーム所属で中高生の場合は学校名を記入してください</t>
  </si>
  <si>
    <t>EEEE</t>
  </si>
  <si>
    <t>FFFF</t>
  </si>
  <si>
    <t>GGGG</t>
  </si>
  <si>
    <t>HHHH</t>
  </si>
  <si>
    <t>IIII</t>
  </si>
  <si>
    <t>JJJJ</t>
  </si>
  <si>
    <t>Zzzz</t>
  </si>
  <si>
    <t>Qqqq</t>
  </si>
  <si>
    <t>Rrrr</t>
  </si>
  <si>
    <t>Ssss</t>
  </si>
  <si>
    <t>Tttt</t>
  </si>
  <si>
    <t>Uuuu</t>
  </si>
  <si>
    <t>yyyy/mm/dd</t>
  </si>
  <si>
    <t>yyyy/mm/dd</t>
  </si>
  <si>
    <t>・生年月日を追加しました。生年（西暦4桁）/月/日、半角数字とスラッシュ"/"で入力してください。</t>
  </si>
  <si>
    <t>半角数字および"/"
生年（西暦4桁）/月/日</t>
  </si>
  <si>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</si>
  <si>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</si>
  <si>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</si>
  <si>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</si>
  <si>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</si>
  <si>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</si>
  <si>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</si>
  <si>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</si>
  <si>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</si>
  <si>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</si>
  <si>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</si>
  <si>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</si>
  <si>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</si>
  <si>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</si>
  <si>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</si>
  <si>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</si>
  <si>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</si>
  <si>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</si>
  <si>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</si>
  <si>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</si>
  <si>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</si>
  <si>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</si>
  <si>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</si>
  <si>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</si>
  <si>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</si>
  <si>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</si>
  <si>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</si>
  <si>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</si>
  <si>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</si>
  <si>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</si>
  <si>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</si>
  <si>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</si>
  <si>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</si>
  <si>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</si>
  <si>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</si>
  <si>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</si>
  <si>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</si>
  <si>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</si>
  <si>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</si>
  <si>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</si>
  <si>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</si>
  <si>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</si>
  <si>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</si>
  <si>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</si>
  <si>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</si>
  <si>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</si>
  <si>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</si>
  <si>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</si>
  <si>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</si>
  <si>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</si>
  <si>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</si>
  <si>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</si>
  <si>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</si>
  <si>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</si>
  <si>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</si>
  <si>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</si>
  <si>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</si>
  <si>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</si>
  <si>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</si>
  <si>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</si>
  <si>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</si>
  <si>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</si>
  <si>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</si>
  <si>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</si>
  <si>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</si>
  <si>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</si>
  <si>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</si>
  <si>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</si>
  <si>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</si>
  <si>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</si>
  <si>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</si>
  <si>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</si>
  <si>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</si>
  <si>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</si>
  <si>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</si>
  <si>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</si>
  <si>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</si>
  <si>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</si>
  <si>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</si>
  <si>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</si>
  <si>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</si>
  <si>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</si>
  <si>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</si>
  <si>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</si>
  <si>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</si>
  <si>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</si>
  <si>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</si>
  <si>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</si>
  <si>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</si>
  <si>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</si>
  <si>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</si>
  <si>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</si>
  <si>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</si>
  <si>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</si>
  <si>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</si>
  <si>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</si>
  <si>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</si>
  <si>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</si>
  <si>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</si>
  <si>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</si>
  <si>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</si>
  <si>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</si>
  <si>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</si>
  <si>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</si>
  <si>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</si>
  <si>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</si>
  <si>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</si>
  <si>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</si>
  <si>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</si>
  <si>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</si>
  <si>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</si>
  <si>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</si>
  <si>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</si>
  <si>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</si>
  <si>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</si>
  <si>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</si>
  <si>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</si>
  <si>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</si>
  <si>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</si>
  <si>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</si>
  <si>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</si>
  <si>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</si>
  <si>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</si>
  <si>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</si>
  <si>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</si>
  <si>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</si>
  <si>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</si>
  <si>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</si>
  <si>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</si>
  <si>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</si>
  <si>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</si>
  <si>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</si>
  <si>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</si>
  <si>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</si>
  <si>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</si>
  <si>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</si>
  <si>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</si>
  <si>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</si>
  <si>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</si>
  <si>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</si>
  <si>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</si>
  <si>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</si>
  <si>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</si>
  <si>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</si>
  <si>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</si>
  <si>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</si>
  <si>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</si>
  <si>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</si>
  <si>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</si>
  <si>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</si>
  <si>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</si>
  <si>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</si>
  <si>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</si>
  <si>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</si>
  <si>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</si>
  <si>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</si>
  <si>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</si>
  <si>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</si>
  <si>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</si>
  <si>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</si>
  <si>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</si>
  <si>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</si>
  <si>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</si>
  <si>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</si>
  <si>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</si>
  <si>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</si>
  <si>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</si>
  <si>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</si>
  <si>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</si>
  <si>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</si>
  <si>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</si>
  <si>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</si>
  <si>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</si>
  <si>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</si>
  <si>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</si>
  <si>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</si>
  <si>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</si>
  <si>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</si>
  <si>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</si>
  <si>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</si>
  <si>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</si>
  <si>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</si>
  <si>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</si>
  <si>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</si>
  <si>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</si>
  <si>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</si>
  <si>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</si>
  <si>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</si>
  <si>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</si>
  <si>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</si>
  <si>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</si>
  <si>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</si>
  <si>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</si>
  <si>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</si>
  <si>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</si>
  <si>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</si>
  <si>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</si>
  <si>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</si>
  <si>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</si>
  <si>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</si>
  <si>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</si>
  <si>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</si>
  <si>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</si>
  <si>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</si>
  <si>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</si>
  <si>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</si>
  <si>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</si>
  <si>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</si>
  <si>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</si>
  <si>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</si>
  <si>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</si>
  <si>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</si>
  <si>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</si>
  <si>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</si>
  <si>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</si>
  <si>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</si>
  <si>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</si>
  <si>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</si>
  <si>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</si>
  <si>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</si>
  <si>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</si>
  <si>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</si>
  <si>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</si>
  <si>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</si>
  <si>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</si>
  <si>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</si>
  <si>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</si>
  <si>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</si>
  <si>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</si>
  <si>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</si>
  <si>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</si>
  <si>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</si>
  <si>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</si>
  <si>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</si>
  <si>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</si>
  <si>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</si>
  <si>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</si>
  <si>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</si>
  <si>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</si>
  <si>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</si>
  <si>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</si>
  <si>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</si>
  <si>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</si>
  <si>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</si>
  <si>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</si>
  <si>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</si>
  <si>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</si>
  <si>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</si>
  <si>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</si>
  <si>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</si>
  <si>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</si>
  <si>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</si>
  <si>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</si>
  <si>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</si>
  <si>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</si>
  <si>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</si>
  <si>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</si>
  <si>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</si>
  <si>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</si>
  <si>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</si>
  <si>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</si>
  <si>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</si>
  <si>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</si>
  <si>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</si>
  <si>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</si>
  <si>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</si>
  <si>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</si>
  <si>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</si>
  <si>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</si>
  <si>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</si>
  <si>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</si>
  <si>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</si>
  <si>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</si>
  <si>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</si>
  <si>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</si>
  <si>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</si>
  <si>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</si>
  <si>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</si>
  <si>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</si>
  <si>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</si>
  <si>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</si>
  <si>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</si>
  <si>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</si>
  <si>
    <t>※日本を含む二重国籍：217　回答なし：219　未入力は日本とみなします。</t>
  </si>
  <si>
    <t>半角数字</t>
  </si>
  <si>
    <t>英字表記</t>
  </si>
  <si>
    <r>
      <t xml:space="preserve">国番号
</t>
    </r>
    <r>
      <rPr>
        <sz val="6"/>
        <rFont val="ＭＳ 明朝"/>
        <family val="1"/>
      </rPr>
      <t>(未入力:日本)</t>
    </r>
  </si>
  <si>
    <t>国籍</t>
  </si>
  <si>
    <t>先頭半角大文字
+半角小文字</t>
  </si>
  <si>
    <t>性別番号</t>
  </si>
  <si>
    <t>姓</t>
  </si>
  <si>
    <t>姓2</t>
  </si>
  <si>
    <t>**</t>
  </si>
  <si>
    <t>男女混合</t>
  </si>
  <si>
    <t>男女個人</t>
  </si>
  <si>
    <t>No.</t>
  </si>
  <si>
    <t>顧問(部長･監督･校長)名</t>
  </si>
  <si>
    <t>ＡＢＣ共通</t>
  </si>
  <si>
    <t>ＢＣ共通</t>
  </si>
  <si>
    <t>ｼﾞｭﾆｱｵﾘﾝﾋﾟｯｸ選考会･府中学秋季専用</t>
  </si>
  <si>
    <t>100</t>
  </si>
  <si>
    <t>登録番号</t>
  </si>
  <si>
    <t>競技者名</t>
  </si>
  <si>
    <t>所属名</t>
  </si>
  <si>
    <t>種別</t>
  </si>
  <si>
    <t>種目</t>
  </si>
  <si>
    <t>学年</t>
  </si>
  <si>
    <t>種目ｺｰﾄﾞ</t>
  </si>
  <si>
    <t>種目番号</t>
  </si>
  <si>
    <t>種目番号</t>
  </si>
  <si>
    <t>他登録府県</t>
  </si>
  <si>
    <t>連番</t>
  </si>
  <si>
    <t>記録</t>
  </si>
  <si>
    <t>エントリー元データ　個人</t>
  </si>
  <si>
    <t>種目名</t>
  </si>
  <si>
    <t>種目名</t>
  </si>
  <si>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</si>
  <si>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</si>
  <si>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</si>
  <si>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</si>
  <si>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</si>
  <si>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</si>
  <si>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</si>
  <si>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</si>
  <si>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</si>
  <si>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</si>
  <si>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</si>
  <si>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</si>
  <si>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</si>
  <si>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</si>
  <si>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</si>
  <si>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</si>
  <si>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</si>
  <si>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</si>
  <si>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</si>
  <si>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</si>
  <si>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</si>
  <si>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</si>
  <si>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</si>
  <si>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</si>
  <si>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</si>
  <si>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</si>
  <si>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</si>
  <si>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</si>
  <si>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</si>
  <si>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</si>
  <si>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</si>
  <si>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</si>
  <si>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</si>
  <si>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</si>
  <si>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</si>
  <si>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</si>
  <si>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</si>
  <si>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</si>
  <si>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</si>
  <si>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</si>
  <si>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</si>
  <si>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</si>
  <si>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</si>
  <si>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</si>
  <si>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</si>
  <si>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</si>
  <si>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</si>
  <si>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</si>
  <si>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</si>
  <si>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</si>
  <si>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</si>
  <si>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</si>
  <si>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</si>
  <si>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</si>
  <si>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</si>
  <si>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</si>
  <si>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</si>
  <si>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</si>
  <si>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</si>
  <si>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</si>
  <si>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</si>
  <si>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</si>
  <si>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</si>
  <si>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</si>
  <si>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</si>
  <si>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</si>
  <si>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</si>
  <si>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</si>
  <si>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</si>
  <si>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</si>
  <si>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</si>
  <si>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</si>
  <si>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</si>
  <si>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</si>
  <si>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</si>
  <si>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</si>
  <si>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</si>
  <si>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</si>
  <si>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</si>
  <si>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</si>
  <si>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</si>
  <si>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</si>
  <si>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</si>
  <si>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</si>
  <si>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</si>
  <si>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</si>
  <si>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</si>
  <si>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</si>
  <si>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</si>
  <si>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</si>
  <si>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</si>
  <si>
    <t>２００ｍＨ(76.2cm_18.29m)</t>
  </si>
  <si>
    <t>200mH(76.2cm_18.29m)</t>
  </si>
  <si>
    <t>男４００ｍＨ(76.2cm_35.0m)</t>
  </si>
  <si>
    <t>４００ｍＨ(76.2cm_35.0m)</t>
  </si>
  <si>
    <t>400mH(76.2cm_35.0m)</t>
  </si>
  <si>
    <t>男４００ｍＨ(91.4cm_35.0m)</t>
  </si>
  <si>
    <t>４００ｍＨ(91.4cm_35.0m)</t>
  </si>
  <si>
    <t>400mH(91.4cm_35.0m)</t>
  </si>
  <si>
    <t>男一般_U20</t>
  </si>
  <si>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</si>
  <si>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</si>
  <si>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</si>
  <si>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</si>
  <si>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</si>
  <si>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</si>
  <si>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</si>
  <si>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</si>
  <si>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</si>
  <si>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</si>
  <si>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</si>
  <si>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</si>
  <si>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</si>
  <si>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</si>
  <si>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</si>
  <si>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</si>
  <si>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</si>
  <si>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</si>
  <si>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</si>
  <si>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</si>
  <si>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</si>
  <si>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</si>
  <si>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</si>
  <si>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</si>
  <si>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</si>
  <si>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</si>
  <si>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</si>
  <si>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</si>
  <si>
    <t>女</t>
  </si>
  <si>
    <t>四段跳</t>
  </si>
  <si>
    <t>075</t>
  </si>
  <si>
    <t>立幅跳</t>
  </si>
  <si>
    <t>076</t>
  </si>
  <si>
    <t>077</t>
  </si>
  <si>
    <t>男中Y砲丸投(5.000kg)</t>
  </si>
  <si>
    <t>女中男円盤投(1.000kg)</t>
  </si>
  <si>
    <t>男高Jrハンマー投(6.000kg)</t>
  </si>
  <si>
    <t>男中Y円盤投(1.500kg)</t>
  </si>
  <si>
    <t>ジャベリックボール投</t>
  </si>
  <si>
    <t>ｼﾞｬﾍﾞﾘｯｸﾎﾞｰﾙ投</t>
  </si>
  <si>
    <t>小男女</t>
  </si>
  <si>
    <t>男子</t>
  </si>
  <si>
    <t>男４種競技１１０ｍＨ</t>
  </si>
  <si>
    <t>四種110mH</t>
  </si>
  <si>
    <t>女子</t>
  </si>
  <si>
    <t>小コンバインドＡ総合得点</t>
  </si>
  <si>
    <t>215</t>
  </si>
  <si>
    <t>小学生男女</t>
  </si>
  <si>
    <t>小ｺﾝﾊﾞｲﾝﾄﾞA８０ｍＨ(70.0cm_7.0m)</t>
  </si>
  <si>
    <t>429215</t>
  </si>
  <si>
    <t>ｺﾝﾊﾞｲﾝﾄﾞA８０ｍＨ(70.0cm_7.0m)</t>
  </si>
  <si>
    <t>ｺﾝﾊﾞｲﾝﾄﾞA80mH(70.0cm_7.0m)</t>
  </si>
  <si>
    <t>598215</t>
  </si>
  <si>
    <t>小コンバインドＢ総合得点</t>
  </si>
  <si>
    <t>220</t>
  </si>
  <si>
    <t>073220</t>
  </si>
  <si>
    <t>494220</t>
  </si>
  <si>
    <t>５０ｍ</t>
  </si>
  <si>
    <t>50m</t>
  </si>
  <si>
    <t>６０ｍＨ(60.0cm_6.0m)</t>
  </si>
  <si>
    <t>60mH(60.0cm_6.0m)</t>
  </si>
  <si>
    <t>小</t>
  </si>
  <si>
    <t>８０ｍＨ(70.0cm_7.0m)</t>
  </si>
  <si>
    <t>80mH(70.0cm_7.0m)</t>
  </si>
  <si>
    <t>二段跳</t>
  </si>
  <si>
    <t>473</t>
  </si>
  <si>
    <t>474</t>
  </si>
  <si>
    <t>478</t>
  </si>
  <si>
    <t>立三段跳</t>
  </si>
  <si>
    <t>479</t>
  </si>
  <si>
    <t>494</t>
  </si>
  <si>
    <t>ソフトボール投</t>
  </si>
  <si>
    <t>495</t>
  </si>
  <si>
    <t>ｿﾌﾄﾎﾞｰﾙ投</t>
  </si>
  <si>
    <t>ハンドボール投</t>
  </si>
  <si>
    <t>496</t>
  </si>
  <si>
    <t>ﾊﾝﾄﾞﾎﾞｰﾙ投</t>
  </si>
  <si>
    <t>ビーンバッグ投</t>
  </si>
  <si>
    <t>497</t>
  </si>
  <si>
    <t>ﾋﾞｰﾝﾊﾞｯｸﾞ投</t>
  </si>
  <si>
    <t>こん棒投</t>
  </si>
  <si>
    <t>498</t>
  </si>
  <si>
    <t>ｺﾝﾎﾞｳ投</t>
  </si>
  <si>
    <t>ヴォーテックス投</t>
  </si>
  <si>
    <t>499</t>
  </si>
  <si>
    <t>ｳﾞｫｰﾃｯｸｽ投</t>
  </si>
  <si>
    <t>走高跳(試技2回)</t>
  </si>
  <si>
    <t>598</t>
  </si>
  <si>
    <t>棒高跳(試技2回)</t>
  </si>
  <si>
    <t>599</t>
  </si>
  <si>
    <t>低学年４×１００ｍ</t>
  </si>
  <si>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</si>
  <si>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</si>
  <si>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</si>
  <si>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</si>
  <si>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</si>
  <si>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</si>
  <si>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</si>
  <si>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</si>
  <si>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</si>
  <si>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</si>
  <si>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</si>
  <si>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</si>
  <si>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</si>
  <si>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</si>
  <si>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</si>
  <si>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</si>
  <si>
    <t>京都選手権申込2021京洛AC.xls</t>
  </si>
  <si>
    <t>京都選手権申込2021京都陸協都太郎.xls</t>
  </si>
  <si>
    <t>京都産業大</t>
  </si>
  <si>
    <t>宮津市選手権・小学陸上</t>
  </si>
  <si>
    <t>舞鶴市中学</t>
  </si>
  <si>
    <t>丹後中学春季</t>
  </si>
  <si>
    <t>・全てのシートについて削除・名前の変更等あらゆる変更は禁止です。</t>
  </si>
  <si>
    <t>京阪神三大学新人大会</t>
  </si>
  <si>
    <t>種目参照テーブル　2021 改定</t>
  </si>
  <si>
    <t>Ｈ10台</t>
  </si>
  <si>
    <t>１００ｍＭＨ(76.2cm_8.0m)</t>
  </si>
  <si>
    <t>100mMH(76.2cm_8.0m)</t>
  </si>
  <si>
    <t>Ｈ5台</t>
  </si>
  <si>
    <t>女３００ｍＨ(76.2m_35.0m)</t>
  </si>
  <si>
    <t>３００ｍＨ(76.2m_35.0m)</t>
  </si>
  <si>
    <t>048</t>
  </si>
  <si>
    <t>３００ｍＨ(68.6cm_35.0m)</t>
  </si>
  <si>
    <t>300mH(68.6cm_35.0m)</t>
  </si>
  <si>
    <t>301</t>
  </si>
  <si>
    <t>風なし</t>
  </si>
  <si>
    <t>302</t>
  </si>
  <si>
    <t>312</t>
  </si>
  <si>
    <t>男一般風なし</t>
  </si>
  <si>
    <t>313</t>
  </si>
  <si>
    <t>女一般風なし</t>
  </si>
  <si>
    <t>353</t>
  </si>
  <si>
    <t>421</t>
  </si>
  <si>
    <t>１４５ｍ</t>
  </si>
  <si>
    <t>423</t>
  </si>
  <si>
    <t>145m</t>
  </si>
  <si>
    <t>８０ｍＨ(76.2cm_7.0m)</t>
  </si>
  <si>
    <t>426</t>
  </si>
  <si>
    <t>80mH(76.2cm_7.0m)</t>
  </si>
  <si>
    <t>８０ｍＨ(68.6cm_7.0m)</t>
  </si>
  <si>
    <t>427</t>
  </si>
  <si>
    <t>80mH(68.6cm_7.0m)</t>
  </si>
  <si>
    <t>428</t>
  </si>
  <si>
    <t>429</t>
  </si>
  <si>
    <t>050</t>
  </si>
  <si>
    <t>600m</t>
  </si>
  <si>
    <t>１５０ｍ</t>
  </si>
  <si>
    <t>422</t>
  </si>
  <si>
    <t>150m</t>
  </si>
  <si>
    <t>丹後ブロック中学校総体</t>
  </si>
  <si>
    <t>丹後中学総体</t>
  </si>
  <si>
    <t>※プログラムは1エントリーにつき1部責任購入です</t>
  </si>
  <si>
    <t>年/月/日　例：2022/6/1</t>
  </si>
  <si>
    <t>年/月/日　例：2022/6/1</t>
  </si>
  <si>
    <t>・プログラム購入希望欄には半角数字で入力してください。</t>
  </si>
  <si>
    <t>　※プログラムは1エントリーにつき1部責任購入です。</t>
  </si>
  <si>
    <t>京都陸上競技協会各種競技会　申込について</t>
  </si>
  <si>
    <t>1エントリーにつき1部責任購入です。</t>
  </si>
  <si>
    <t>Ｃ　2009年1月1日生～2010年4月1日生</t>
  </si>
  <si>
    <t>Ｂ　2008年1月1日生～2008年12月31日生</t>
  </si>
  <si>
    <t>Ａ　2007年1月1日生～2007年12月31日生</t>
  </si>
  <si>
    <t>コード番号</t>
  </si>
  <si>
    <t>番号旧</t>
  </si>
  <si>
    <t>競技会コード(旧)</t>
  </si>
  <si>
    <t>競技場コード</t>
  </si>
  <si>
    <t>競技場番号</t>
  </si>
  <si>
    <t>区分番号</t>
  </si>
  <si>
    <t>区分</t>
  </si>
  <si>
    <t>2022/7/16</t>
  </si>
  <si>
    <t>2022/5/8</t>
  </si>
  <si>
    <t>国体二次選考会</t>
  </si>
  <si>
    <t>国体二次</t>
  </si>
  <si>
    <t>2022/7/17</t>
  </si>
  <si>
    <t>京都　女子駅伝・中長距離競技会</t>
  </si>
  <si>
    <t>2022/12/10</t>
  </si>
  <si>
    <t>全国駅伝中長距離競技会京都大会</t>
  </si>
  <si>
    <t>全国駅伝中長競技会</t>
  </si>
  <si>
    <t>2022/6/12</t>
  </si>
  <si>
    <t>2022/8/28</t>
  </si>
  <si>
    <t>2022/9/23</t>
  </si>
  <si>
    <t>2022/9/19</t>
  </si>
  <si>
    <t>2022/9/25</t>
  </si>
  <si>
    <t>京都市小学生記録会</t>
  </si>
  <si>
    <t>市小学記録会</t>
  </si>
  <si>
    <t>2022/10/23</t>
  </si>
  <si>
    <t>全国小学生クロスカントリー京都府予選</t>
  </si>
  <si>
    <t>全国小学生クロン府予選</t>
  </si>
  <si>
    <t>2022/5/7</t>
  </si>
  <si>
    <t>京都府高校定通制春季大会</t>
  </si>
  <si>
    <t>府高校定通制春季</t>
  </si>
  <si>
    <t>2022/6/4</t>
  </si>
  <si>
    <t>2022/9/18</t>
  </si>
  <si>
    <t>京都府高校定通制総体</t>
  </si>
  <si>
    <t>2023/1/21</t>
  </si>
  <si>
    <t>京都府高校定通制クロカン</t>
  </si>
  <si>
    <t>府高校定通制クロカン</t>
  </si>
  <si>
    <t>宝池周辺</t>
  </si>
  <si>
    <t>2022/8/27</t>
  </si>
  <si>
    <t>ｼﾞｭﾆｱｵﾘﾝﾋﾟｯｸ選考会</t>
  </si>
  <si>
    <t>JO選考会</t>
  </si>
  <si>
    <t>2022/10/1</t>
  </si>
  <si>
    <t>府中学秋季</t>
  </si>
  <si>
    <t>府中学秋季</t>
  </si>
  <si>
    <t>U16,U18陸上競技記録挑戦会</t>
  </si>
  <si>
    <t>U16,18挑戦会</t>
  </si>
  <si>
    <t>2023/2/19</t>
  </si>
  <si>
    <t>2022/11/23</t>
  </si>
  <si>
    <t>三段池発着</t>
  </si>
  <si>
    <t>2022/4/9</t>
  </si>
  <si>
    <t>京都陸協記録会</t>
  </si>
  <si>
    <t>2022/4/24</t>
  </si>
  <si>
    <t>2022/8/9</t>
  </si>
  <si>
    <t>2022/8/10</t>
  </si>
  <si>
    <t>2022/10/30</t>
  </si>
  <si>
    <t>2022/11/12</t>
  </si>
  <si>
    <t>2022/12/4</t>
  </si>
  <si>
    <t>2023/1/14</t>
  </si>
  <si>
    <t>2022/9/17</t>
  </si>
  <si>
    <t>太陽が丘ナイター記録会</t>
  </si>
  <si>
    <t>ナイター記録会</t>
  </si>
  <si>
    <t>2023/2/12</t>
  </si>
  <si>
    <t>京都府民総体市町村対抗駅伝</t>
  </si>
  <si>
    <t>府民総体駅伝</t>
  </si>
  <si>
    <t>京都市民総体兼府民総体予選(非公認)</t>
  </si>
  <si>
    <t>京都市民総体(非公認)</t>
  </si>
  <si>
    <t>関西医歯薬学生対抗選手権</t>
  </si>
  <si>
    <t>関西医歯薬対抗</t>
  </si>
  <si>
    <t>関西薬学生対抗選手権</t>
  </si>
  <si>
    <t>関西薬学対抗</t>
  </si>
  <si>
    <t>2022/7/24</t>
  </si>
  <si>
    <t>2022/4/29</t>
  </si>
  <si>
    <t>福知山市クラブ対抗</t>
  </si>
  <si>
    <t>福知山ク対抗</t>
  </si>
  <si>
    <t>2022/5/28</t>
  </si>
  <si>
    <t>福知山市小学生</t>
  </si>
  <si>
    <t>福知山小学生</t>
  </si>
  <si>
    <t>2022/9/3</t>
  </si>
  <si>
    <t>福知山市選手権</t>
  </si>
  <si>
    <t>2022/6/11</t>
  </si>
  <si>
    <t>綾部高</t>
  </si>
  <si>
    <t>綾部市記録会(非公認)</t>
  </si>
  <si>
    <t>綾部市選手権（非公認）</t>
  </si>
  <si>
    <t>綾部市民陸上（非公認）</t>
  </si>
  <si>
    <t>東舞鶴公園</t>
  </si>
  <si>
    <t>舞鶴市選手権</t>
  </si>
  <si>
    <t>2022/10/9</t>
  </si>
  <si>
    <t>舞鶴赤レンガハーフマラソン</t>
  </si>
  <si>
    <t>舞鶴赤ﾚﾝｶﾞﾊｰﾌ</t>
  </si>
  <si>
    <t>舞鶴市内</t>
  </si>
  <si>
    <t>2022/6/5</t>
  </si>
  <si>
    <t>丹後小学生陸上</t>
  </si>
  <si>
    <t>丹後小学生</t>
  </si>
  <si>
    <t>丹後ウルトラ100kmマラソン</t>
  </si>
  <si>
    <t>丹後ｳﾙﾄﾗ100km</t>
  </si>
  <si>
    <t>2022/7/9</t>
  </si>
  <si>
    <t>2022/9/10</t>
  </si>
  <si>
    <t>京都北部小学生クラブ記録会</t>
  </si>
  <si>
    <t>北部小クラブ記</t>
  </si>
  <si>
    <t>2022/7/31</t>
  </si>
  <si>
    <t>海の京都KIDS　U-13陸上大会</t>
  </si>
  <si>
    <t>海の京都KIDS</t>
  </si>
  <si>
    <t>2022/4/17</t>
  </si>
  <si>
    <t>北丹陸協記録会</t>
  </si>
  <si>
    <t>北丹陸協記</t>
  </si>
  <si>
    <t>2022/10/29</t>
  </si>
  <si>
    <t>2023/3/19</t>
  </si>
  <si>
    <t>宮津市記録会・小学生記録会</t>
  </si>
  <si>
    <t>宮津市記・小学生記</t>
  </si>
  <si>
    <t>宮津市選手権・小学陸上</t>
  </si>
  <si>
    <t>2022/5/21</t>
  </si>
  <si>
    <t>2022/5/4</t>
  </si>
  <si>
    <t>山城陸協記録会</t>
  </si>
  <si>
    <t>山城陸協記</t>
  </si>
  <si>
    <t>2022/7/23</t>
  </si>
  <si>
    <t>山城陸協記録会</t>
  </si>
  <si>
    <t>山城陸協記</t>
  </si>
  <si>
    <t>2022/9/4</t>
  </si>
  <si>
    <t>山城選手権</t>
  </si>
  <si>
    <t>2022/10/22</t>
  </si>
  <si>
    <t>山城陸協記録会</t>
  </si>
  <si>
    <t>山城記録会</t>
  </si>
  <si>
    <t>宇治川マラソン（非公認）</t>
  </si>
  <si>
    <t>京都府南部地域小学生クラブ対抗</t>
  </si>
  <si>
    <t>南部小クラブ対抗</t>
  </si>
  <si>
    <t>南丹市小学生・南丹市陸協春季記録会</t>
  </si>
  <si>
    <t>南丹市小･春季記</t>
  </si>
  <si>
    <t>南丹市選手権</t>
  </si>
  <si>
    <t>南丹市陸協秋季記録会</t>
  </si>
  <si>
    <t>南丹市秋季記</t>
  </si>
  <si>
    <t>京都丹波ロードレース（非公認）</t>
  </si>
  <si>
    <t>京都丹波ﾛｰﾄﾞ（非公認）</t>
  </si>
  <si>
    <t>2022/4/3</t>
  </si>
  <si>
    <t>2022/12/11</t>
  </si>
  <si>
    <t>京都亀岡ハーフマラソン</t>
  </si>
  <si>
    <t>京都亀岡ﾊｰﾌ</t>
  </si>
  <si>
    <t>亀岡市民駅伝</t>
  </si>
  <si>
    <t>2022/4/10</t>
  </si>
  <si>
    <t>京都府高校春季</t>
  </si>
  <si>
    <t>2022/6/3</t>
  </si>
  <si>
    <t>京都府高校対校（京都Ｉ.Ｈ.）</t>
  </si>
  <si>
    <t>府高校対校</t>
  </si>
  <si>
    <t>2022/8/22</t>
  </si>
  <si>
    <t>京都府ユース選手権</t>
  </si>
  <si>
    <t>府ユース選手権</t>
  </si>
  <si>
    <t>2022/10/8</t>
  </si>
  <si>
    <t>2022/11/4</t>
  </si>
  <si>
    <t>2022/11/13</t>
  </si>
  <si>
    <t>京都府国公立高校</t>
  </si>
  <si>
    <t>府国公立高校</t>
  </si>
  <si>
    <t>2022/11/6</t>
  </si>
  <si>
    <t>京都府高校駅伝</t>
  </si>
  <si>
    <t>府高校駅伝</t>
  </si>
  <si>
    <t>2022/5/3</t>
  </si>
  <si>
    <t>両丹高校対校選手権　京都I.H.予選</t>
  </si>
  <si>
    <t>府高総体京都市</t>
  </si>
  <si>
    <t>2022/5/22</t>
  </si>
  <si>
    <t>京都府高校総体両丹地区大会</t>
  </si>
  <si>
    <t>口丹波高校（練習会）</t>
  </si>
  <si>
    <t>口丹高校(練習会)</t>
  </si>
  <si>
    <t>2022/7/28</t>
  </si>
  <si>
    <t>両丹ユース選手権</t>
  </si>
  <si>
    <t>2022/9/24</t>
  </si>
  <si>
    <t>両丹高校ｼﾞｭﾆｱ</t>
  </si>
  <si>
    <t>両丹高校駅伝</t>
  </si>
  <si>
    <t>京都市立高校対抗(非公認)</t>
  </si>
  <si>
    <t>市立高対抗(非公認)</t>
  </si>
  <si>
    <t>京都府高校Summer Game</t>
  </si>
  <si>
    <t>府高SUMMERGAME</t>
  </si>
  <si>
    <t>京都府高校Summer Game</t>
  </si>
  <si>
    <t>2022/7/29</t>
  </si>
  <si>
    <t>京都府高校Summer Festival</t>
  </si>
  <si>
    <t>府高SummerFestival</t>
  </si>
  <si>
    <t>京都府中学四種大会</t>
  </si>
  <si>
    <t>府中四種</t>
  </si>
  <si>
    <t>2022/7/26</t>
  </si>
  <si>
    <t>京都府中学選手権</t>
  </si>
  <si>
    <t>京都府中学駅伝</t>
  </si>
  <si>
    <t>府中学駅伝</t>
  </si>
  <si>
    <t>京都府中学記録会</t>
  </si>
  <si>
    <t>2022/4/16</t>
  </si>
  <si>
    <t>2023/3/18</t>
  </si>
  <si>
    <t>2022/5/5</t>
  </si>
  <si>
    <t>2022/6/18</t>
  </si>
  <si>
    <t>京都市中学駅伝</t>
  </si>
  <si>
    <t>市中学駅伝</t>
  </si>
  <si>
    <t>丹後中学駅伝</t>
  </si>
  <si>
    <t>2022/6/19</t>
  </si>
  <si>
    <t>中丹中学駅伝</t>
  </si>
  <si>
    <t>口丹中学駅伝</t>
  </si>
  <si>
    <t>山城地方中学駅伝</t>
  </si>
  <si>
    <t>城陽久御山中学春季（非公認）</t>
  </si>
  <si>
    <t>南丹市･船井郡中学</t>
  </si>
  <si>
    <t>南丹船井中学</t>
  </si>
  <si>
    <t>綾部市中学（非公認）</t>
  </si>
  <si>
    <t>綾部市中学(非公認)</t>
  </si>
  <si>
    <t>福知山市中学</t>
  </si>
  <si>
    <t>相楽地方中学夏季(非公認)</t>
  </si>
  <si>
    <t>相楽中学夏季(非公認)</t>
  </si>
  <si>
    <t>綴喜城陽久御山中学夏季（非公認）</t>
  </si>
  <si>
    <t>綴城久中夏季（非公認）</t>
  </si>
  <si>
    <t>宇治乙訓中学選手権（非公認）</t>
  </si>
  <si>
    <t>福知山市中学新人</t>
  </si>
  <si>
    <t>福知山中学新人</t>
  </si>
  <si>
    <t>宇治乙訓城陽久御山中学秋季（非公認）</t>
  </si>
  <si>
    <t>宇乙城久中秋季（非公認）</t>
  </si>
  <si>
    <t>相楽綴喜中学新人（非公認）</t>
  </si>
  <si>
    <t>相綴中学新人（非公認）</t>
  </si>
  <si>
    <t>宇治城陽久御山中学新人駅伝</t>
  </si>
  <si>
    <t>宇城久中学新人駅伝</t>
  </si>
  <si>
    <t>乙訓中学新人</t>
  </si>
  <si>
    <t>宇治城陽久御山中学秋季</t>
  </si>
  <si>
    <t>宇城久中秋季</t>
  </si>
  <si>
    <t>丹後中学春季（非公認）</t>
  </si>
  <si>
    <t>京都市中学リレーカーニバル</t>
  </si>
  <si>
    <t>京都市中ﾘﾚｰｶｰﾆﾊﾞﾙ</t>
  </si>
  <si>
    <t>京都府中学ｵｰﾀﾑｶｯﾌﾟ(ｶﾝｺｰ杯)</t>
  </si>
  <si>
    <t>府中ｵｰﾀﾑｶｯﾌﾟ</t>
  </si>
  <si>
    <t>丹後中学秋季</t>
  </si>
  <si>
    <t>2022/7/10</t>
  </si>
  <si>
    <t>京都マスターズ選手権</t>
  </si>
  <si>
    <t>京都マスターズ秋季</t>
  </si>
  <si>
    <t>京都ﾏｽﾀｰｽﾞ秋季</t>
  </si>
  <si>
    <t>京都マスターズ中長距離記録会</t>
  </si>
  <si>
    <t>京都ﾏｽﾀｰｽﾞ長記録会</t>
  </si>
  <si>
    <t>ミズノマスターズ陸上競技京都大会（非公認）</t>
  </si>
  <si>
    <t>ミズノマスターズ（非公認）</t>
  </si>
  <si>
    <t>京都マスターズ春季記録会</t>
  </si>
  <si>
    <t>京都ﾏｽﾀｰｽﾞ春季記</t>
  </si>
  <si>
    <t>京都ｽﾎﾟｰﾂ祭典陸上</t>
  </si>
  <si>
    <t>京都ｽﾎﾟｰﾂ祭典</t>
  </si>
  <si>
    <t>京都障害者陸上大会</t>
  </si>
  <si>
    <t>視覚障害者ﾏﾗｿﾝ</t>
  </si>
  <si>
    <t>視覚障害者マラソン</t>
  </si>
  <si>
    <t>京都ロードレース</t>
  </si>
  <si>
    <t>京都ﾛｰﾄﾞﾚｰｽ</t>
  </si>
  <si>
    <t>関西学生対校(ﾊｰﾌﾏﾗｿﾝ)</t>
  </si>
  <si>
    <t>関西学生対校</t>
  </si>
  <si>
    <t>全日本大学駅伝予選会</t>
  </si>
  <si>
    <t>全日大学駅伝予選</t>
  </si>
  <si>
    <t>関西学生学年別/混成</t>
  </si>
  <si>
    <t>関西学生種目別/混成</t>
  </si>
  <si>
    <t>学連競技会</t>
  </si>
  <si>
    <t>丹後大学駅伝関西学生駅伝</t>
  </si>
  <si>
    <t>関西学生新人</t>
  </si>
  <si>
    <t>京都学生駅伝</t>
  </si>
  <si>
    <t>関西学生女子駅伝予選会</t>
  </si>
  <si>
    <t>関西学生女駅予</t>
  </si>
  <si>
    <t>関西学生長距離記録会</t>
  </si>
  <si>
    <t>関西学生長距離記</t>
  </si>
  <si>
    <t>全国七大学対校</t>
  </si>
  <si>
    <t>京産大中長距離競技会</t>
  </si>
  <si>
    <t>京産大中長競技会</t>
  </si>
  <si>
    <t>京産大中長距離記録会</t>
  </si>
  <si>
    <t>京産大中長記録会</t>
  </si>
  <si>
    <t>京都大対東京大</t>
  </si>
  <si>
    <t>京都大対同志社大対校</t>
  </si>
  <si>
    <t>近畿高校駅伝</t>
  </si>
  <si>
    <t>全国高校駅伝</t>
  </si>
  <si>
    <t>全国高校選抜</t>
  </si>
  <si>
    <t>2022/7/2</t>
  </si>
  <si>
    <t>2022/7/3</t>
  </si>
  <si>
    <t>2023/1/15</t>
  </si>
  <si>
    <t>皇后盃都道府県対抗全国女子駅伝</t>
  </si>
  <si>
    <t>全国女子駅伝</t>
  </si>
  <si>
    <t xml:space="preserve">京都市西京極総合運動公園陸上競技場付設駅伝コース </t>
  </si>
  <si>
    <t>日本学生対校</t>
  </si>
  <si>
    <t>西日本学生対校（西日本ＩＣ）</t>
  </si>
  <si>
    <t>日本学生個人</t>
  </si>
  <si>
    <t>平塚</t>
  </si>
  <si>
    <t>日本学生女子ハーフマラソン</t>
  </si>
  <si>
    <t>日本学生女子ﾊｰﾌ</t>
  </si>
  <si>
    <t>松江</t>
  </si>
  <si>
    <t>神戸</t>
  </si>
  <si>
    <t>石川</t>
  </si>
  <si>
    <t>紀三井寺</t>
  </si>
  <si>
    <t>日本選手権混成</t>
  </si>
  <si>
    <t>日本ｼﾞｭﾆｱ･ﾕｰｽ選手権長距離･競歩</t>
  </si>
  <si>
    <t>日本Jr･Y選長歩</t>
  </si>
  <si>
    <t>瑞穂</t>
  </si>
  <si>
    <t>日本ｼﾞｭﾆｱ選手権混成</t>
  </si>
  <si>
    <t>日本Jr選手権混成</t>
  </si>
  <si>
    <t>等々力</t>
  </si>
  <si>
    <t>日本室内ジュニア大阪</t>
  </si>
  <si>
    <t>日本室内Jr</t>
  </si>
  <si>
    <t>大阪城ﾎｰﾙ</t>
  </si>
  <si>
    <t>ゴールデングランプリ川崎</t>
  </si>
  <si>
    <t>ｺﾞｰﾙﾃﾞﾝｸﾞﾗﾝﾌﾟﾘ川崎</t>
  </si>
  <si>
    <t>日産</t>
  </si>
  <si>
    <t>全日本競歩能美</t>
  </si>
  <si>
    <t>能美</t>
  </si>
  <si>
    <t>びわ湖毎日マラソン</t>
  </si>
  <si>
    <t>横浜国際女子マラソン</t>
  </si>
  <si>
    <t>横浜国際女子マ</t>
  </si>
  <si>
    <t>横浜</t>
  </si>
  <si>
    <t>全日本競歩能美</t>
  </si>
  <si>
    <t>全日本競歩</t>
  </si>
  <si>
    <t>全日本学生競歩</t>
  </si>
  <si>
    <t>近畿高専陸上</t>
  </si>
  <si>
    <t>全国車いす駅伝競走大会</t>
  </si>
  <si>
    <t>全国車いす駅伝</t>
  </si>
  <si>
    <t>全国高専陸上</t>
  </si>
  <si>
    <t>全国ｽﾎﾟｰﾂ祭典陸上</t>
  </si>
  <si>
    <t>全国ｽﾎﾟｰﾂ祭典</t>
  </si>
  <si>
    <t>全国スポレク</t>
  </si>
  <si>
    <t>全国聾学校陸上</t>
  </si>
  <si>
    <t>東京アスレチックカーニバル</t>
  </si>
  <si>
    <t>国立</t>
  </si>
  <si>
    <t>島根</t>
  </si>
  <si>
    <t>近畿マスターズ</t>
  </si>
  <si>
    <t>近畿ﾏｽﾀｰｽﾞ</t>
  </si>
  <si>
    <t>西田･高橋杯国際棒高跳</t>
  </si>
  <si>
    <t>西田高橋杯棒高</t>
  </si>
  <si>
    <t>ぎふ清流マラソン</t>
  </si>
  <si>
    <t>ぎふ清流ﾏﾗｿﾝ</t>
  </si>
  <si>
    <t>岐阜</t>
  </si>
  <si>
    <t>仙台国際ﾊｰﾌﾏﾗｿﾝ</t>
  </si>
  <si>
    <t>仙台国際ﾊｰﾌ</t>
  </si>
  <si>
    <t>仙台</t>
  </si>
  <si>
    <t>金栗記念選抜中長距離</t>
  </si>
  <si>
    <t>金栗選抜中長距離</t>
  </si>
  <si>
    <t>熊本</t>
  </si>
  <si>
    <t>香川丸亀ﾊｰﾌﾏﾗｿﾝ</t>
  </si>
  <si>
    <t>香川丸亀ﾊｰﾌ</t>
  </si>
  <si>
    <t>丸亀</t>
  </si>
  <si>
    <t>唐津10マイル</t>
  </si>
  <si>
    <t>佐賀</t>
  </si>
  <si>
    <t>田島記念</t>
  </si>
  <si>
    <t>山口</t>
  </si>
  <si>
    <t>小田原</t>
  </si>
  <si>
    <t>大阪ハーフマラソン</t>
  </si>
  <si>
    <t>大阪ﾊｰﾌ</t>
  </si>
  <si>
    <t>大阪</t>
  </si>
  <si>
    <t>大阪マラソン</t>
  </si>
  <si>
    <t>長野ﾏﾗｿﾝ</t>
  </si>
  <si>
    <t>長野</t>
  </si>
  <si>
    <t>出雲陸上</t>
  </si>
  <si>
    <t>青梅マラソン</t>
  </si>
  <si>
    <t>東京</t>
  </si>
  <si>
    <t>奈良マラソン</t>
  </si>
  <si>
    <t>奈良</t>
  </si>
  <si>
    <t>神戸マラソン</t>
  </si>
  <si>
    <t>円山</t>
  </si>
  <si>
    <t>全国ろうあ者陸上競技大会</t>
  </si>
  <si>
    <t>全国ろうあ者陸上</t>
  </si>
  <si>
    <t>国際ｺﾞｰﾙﾄﾞﾏｽﾀｰｽﾞ</t>
  </si>
  <si>
    <t>アジア20K競歩</t>
  </si>
  <si>
    <t>ｱｼﾞｱ20K競歩</t>
  </si>
  <si>
    <t>中国</t>
  </si>
  <si>
    <t>世界陸上選手権</t>
  </si>
  <si>
    <t>韓国</t>
  </si>
  <si>
    <t>ﾕｰｽｵﾘﾝﾋﾟｯｸｱｼﾞｱ選考会</t>
  </si>
  <si>
    <t>アジア大会</t>
  </si>
  <si>
    <t>世界ﾊｰﾌﾏﾗｿﾝ</t>
  </si>
  <si>
    <t>南寧</t>
  </si>
  <si>
    <t>日中対抗ｼﾞｭﾆｱ室内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</si>
</sst>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 numFmtId="177" formatCode="m&quot;月&quot;d&quot;日&quot;;@"/>
    <numFmt numFmtId="178" formatCode="0_ "/>
    <numFmt numFmtId="179" formatCode="mmm\-yyyy"/>
    <numFmt numFmtId="180" formatCode="[$]ggge&quot;年&quot;m&quot;月&quot;d&quot;日&quot;;@"/>
    <numFmt numFmtId="181" formatCode="[$-411]gge&quot;年&quot;m&quot;月&quot;d&quot;日&quot;;@"/>
    <numFmt numFmtId="182" formatCode="[$]gge&quot;年&quot;m&quot;月&quot;d&quot;日&quot;;@"/>
    <numFmt numFmtId="183" formatCode="yyyy/m/d;@"/>
  </numFmts>
  <fonts count="72">
    <font>
      <sz val="11"/>
      <name val="ＭＳ Ｐゴシック"/>
      <family val="3"/>
    </font>
    <font>
      <sz val="6"/>
      <name val="ＭＳ Ｐゴシック"/>
      <family val="3"/>
    </font>
    <font>
      <sz val="11"/>
      <name val="ＭＳ 明朝"/>
      <family val="1"/>
    </font>
    <font>
      <sz val="11"/>
      <name val="ＭＳ ゴシック"/>
      <family val="3"/>
    </font>
    <font>
      <sz val="16"/>
      <name val="ＭＳ Ｐゴシック"/>
      <family val="3"/>
    </font>
    <font>
      <sz val="10"/>
      <name val="ＭＳ Ｐゴシック"/>
      <family val="3"/>
    </font>
    <font>
      <sz val="9"/>
      <name val="ＭＳ Ｐゴシック"/>
      <family val="3"/>
    </font>
    <font>
      <sz val="8"/>
      <name val="ＭＳ Ｐゴシック"/>
      <family val="3"/>
    </font>
    <font>
      <sz val="12"/>
      <name val="ＭＳ Ｐゴシック"/>
      <family val="3"/>
    </font>
    <font>
      <b/>
      <sz val="11"/>
      <name val="ＭＳ Ｐゴシック"/>
      <family val="3"/>
    </font>
    <font>
      <sz val="18"/>
      <name val="ＭＳ Ｐゴシック"/>
      <family val="3"/>
    </font>
    <font>
      <sz val="14"/>
      <name val="ＭＳ ゴシック"/>
      <family val="3"/>
    </font>
    <font>
      <sz val="16"/>
      <name val="ＭＳ ゴシック"/>
      <family val="3"/>
    </font>
    <font>
      <sz val="20"/>
      <name val="ＭＳ ゴシック"/>
      <family val="3"/>
    </font>
    <font>
      <sz val="11"/>
      <color indexed="10"/>
      <name val="ＭＳ Ｐゴシック"/>
      <family val="3"/>
    </font>
    <font>
      <sz val="14"/>
      <name val="ＭＳ Ｐゴシック"/>
      <family val="3"/>
    </font>
    <font>
      <b/>
      <i/>
      <sz val="16"/>
      <name val="ＭＳ ゴシック"/>
      <family val="3"/>
    </font>
    <font>
      <b/>
      <i/>
      <sz val="18"/>
      <name val="ＭＳ ゴシック"/>
      <family val="3"/>
    </font>
    <font>
      <sz val="9"/>
      <name val="ＭＳ 明朝"/>
      <family val="1"/>
    </font>
    <font>
      <sz val="8"/>
      <name val="ＭＳ 明朝"/>
      <family val="1"/>
    </font>
    <font>
      <sz val="6"/>
      <name val="ＭＳ 明朝"/>
      <family val="1"/>
    </font>
    <font>
      <b/>
      <sz val="18"/>
      <name val="ＭＳ ゴシック"/>
      <family val="3"/>
    </font>
    <font>
      <sz val="12"/>
      <name val="ＭＳ 明朝"/>
      <family val="1"/>
    </font>
    <font>
      <b/>
      <sz val="14"/>
      <color indexed="10"/>
      <name val="ＭＳ ゴシック"/>
      <family val="3"/>
    </font>
    <font>
      <b/>
      <sz val="12"/>
      <color indexed="10"/>
      <name val="ＭＳ ゴシック"/>
      <family val="3"/>
    </font>
    <font>
      <b/>
      <sz val="11"/>
      <color indexed="10"/>
      <name val="ＭＳ 明朝"/>
      <family val="1"/>
    </font>
    <font>
      <b/>
      <i/>
      <sz val="20"/>
      <color indexed="10"/>
      <name val="ＭＳ ゴシック"/>
      <family val="3"/>
    </font>
    <font>
      <b/>
      <i/>
      <sz val="18"/>
      <color indexed="10"/>
      <name val="ＭＳ ゴシック"/>
      <family val="3"/>
    </font>
    <font>
      <b/>
      <i/>
      <sz val="16"/>
      <color indexed="10"/>
      <name val="ＭＳ ゴシック"/>
      <family val="3"/>
    </font>
    <font>
      <b/>
      <sz val="14"/>
      <name val="ＭＳ Ｐゴシック"/>
      <family val="3"/>
    </font>
    <font>
      <b/>
      <sz val="14"/>
      <color indexed="10"/>
      <name val="ＭＳ Ｐゴシック"/>
      <family val="3"/>
    </font>
    <font>
      <b/>
      <sz val="10"/>
      <name val="ＭＳ 明朝"/>
      <family val="1"/>
    </font>
    <font>
      <b/>
      <sz val="11"/>
      <name val="ＭＳ 明朝"/>
      <family val="1"/>
    </font>
    <font>
      <sz val="10"/>
      <name val="ＭＳ 明朝"/>
      <family val="1"/>
    </font>
    <font>
      <b/>
      <i/>
      <u val="single"/>
      <sz val="16"/>
      <color indexed="10"/>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4"/>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i/>
      <sz val="16"/>
      <color rgb="FFFF0000"/>
      <name val="ＭＳ ゴシック"/>
      <family val="3"/>
    </font>
    <font>
      <b/>
      <i/>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rgb="FF00B0F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hair"/>
      <right style="hair"/>
      <top style="thin"/>
      <bottom style="thin"/>
    </border>
    <border>
      <left style="hair"/>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dotted"/>
      <right style="dotted"/>
      <top style="thin"/>
      <bottom style="medium"/>
    </border>
    <border>
      <left style="thin"/>
      <right style="thin"/>
      <top style="thin"/>
      <bottom style="medium"/>
    </border>
    <border>
      <left style="medium"/>
      <right style="thin"/>
      <top>
        <color indexed="63"/>
      </top>
      <bottom style="thin"/>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style="thin"/>
      <top>
        <color indexed="63"/>
      </top>
      <bottom style="thin"/>
    </border>
    <border>
      <left style="dotted"/>
      <right style="thin"/>
      <top>
        <color indexed="63"/>
      </top>
      <bottom style="thin"/>
    </border>
    <border>
      <left style="thin"/>
      <right style="medium"/>
      <top>
        <color indexed="63"/>
      </top>
      <bottom style="thin"/>
    </border>
    <border>
      <left style="medium"/>
      <right style="thin"/>
      <top style="medium"/>
      <bottom style="double"/>
    </border>
    <border>
      <left style="thin"/>
      <right style="dotted"/>
      <top style="medium"/>
      <bottom style="double"/>
    </border>
    <border>
      <left style="dotted"/>
      <right style="dotted"/>
      <top style="medium"/>
      <bottom style="double"/>
    </border>
    <border>
      <left style="dotted"/>
      <right>
        <color indexed="63"/>
      </right>
      <top style="medium"/>
      <bottom style="double"/>
    </border>
    <border>
      <left style="dotted"/>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style="thin"/>
      <right style="thin"/>
      <top style="double"/>
      <bottom style="hair"/>
    </border>
    <border>
      <left style="thin"/>
      <right style="thin"/>
      <top style="hair"/>
      <bottom style="hair"/>
    </border>
    <border>
      <left style="thin"/>
      <right>
        <color indexed="63"/>
      </right>
      <top style="double"/>
      <bottom style="hair"/>
    </border>
    <border>
      <left style="thin"/>
      <right>
        <color indexed="63"/>
      </right>
      <top style="hair"/>
      <bottom style="hair"/>
    </border>
    <border>
      <left style="hair"/>
      <right style="hair"/>
      <top style="medium"/>
      <bottom style="double"/>
    </border>
    <border>
      <left>
        <color indexed="63"/>
      </left>
      <right>
        <color indexed="63"/>
      </right>
      <top style="medium"/>
      <bottom style="double"/>
    </border>
    <border>
      <left style="medium"/>
      <right style="thin"/>
      <top>
        <color indexed="63"/>
      </top>
      <bottom>
        <color indexed="63"/>
      </bottom>
    </border>
    <border>
      <left style="thin"/>
      <right style="thin"/>
      <top>
        <color indexed="63"/>
      </top>
      <bottom style="hair"/>
    </border>
    <border>
      <left style="hair"/>
      <right style="hair"/>
      <top>
        <color indexed="63"/>
      </top>
      <bottom style="thin"/>
    </border>
    <border>
      <left style="thin"/>
      <right style="thin"/>
      <top>
        <color indexed="63"/>
      </top>
      <bottom>
        <color indexed="63"/>
      </bottom>
    </border>
    <border>
      <left style="hair"/>
      <right style="hair"/>
      <top>
        <color indexed="63"/>
      </top>
      <bottom>
        <color indexed="63"/>
      </bottom>
    </border>
    <border>
      <left style="thin"/>
      <right style="medium"/>
      <top>
        <color indexed="63"/>
      </top>
      <bottom>
        <color indexed="63"/>
      </bottom>
    </border>
    <border>
      <left style="thin"/>
      <right style="thin"/>
      <top style="hair"/>
      <bottom style="thin"/>
    </border>
    <border>
      <left style="medium"/>
      <right style="thin"/>
      <top style="thin"/>
      <bottom>
        <color indexed="63"/>
      </bottom>
    </border>
    <border>
      <left style="thin"/>
      <right style="thin"/>
      <top style="thin"/>
      <bottom style="hair"/>
    </border>
    <border>
      <left style="medium"/>
      <right style="thin"/>
      <top>
        <color indexed="63"/>
      </top>
      <bottom style="medium"/>
    </border>
    <border>
      <left style="thin"/>
      <right style="thin"/>
      <top>
        <color indexed="63"/>
      </top>
      <bottom style="medium"/>
    </border>
    <border>
      <left style="thin"/>
      <right style="thin"/>
      <top style="hair"/>
      <bottom style="medium"/>
    </border>
    <border>
      <left style="thin"/>
      <right>
        <color indexed="63"/>
      </right>
      <top>
        <color indexed="63"/>
      </top>
      <bottom style="medium"/>
    </border>
    <border>
      <left>
        <color indexed="63"/>
      </left>
      <right style="thin"/>
      <top style="medium"/>
      <bottom style="double"/>
    </border>
    <border>
      <left style="thin"/>
      <right style="thin"/>
      <top style="double"/>
      <bottom>
        <color indexed="63"/>
      </bottom>
    </border>
    <border>
      <left style="thin"/>
      <right style="thin"/>
      <top style="thin"/>
      <bottom>
        <color indexed="63"/>
      </bottom>
    </border>
    <border>
      <left style="hair"/>
      <right>
        <color indexed="63"/>
      </right>
      <top style="thin"/>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hair"/>
      <top style="thin"/>
      <bottom style="hair"/>
    </border>
    <border>
      <left style="dotted"/>
      <right style="thin"/>
      <top style="thin"/>
      <bottom style="medium"/>
    </border>
    <border>
      <left style="dotted"/>
      <right style="thin"/>
      <top>
        <color indexed="63"/>
      </top>
      <bottom>
        <color indexed="63"/>
      </bottom>
    </border>
    <border>
      <left style="dotted"/>
      <right style="thin"/>
      <top>
        <color indexed="63"/>
      </top>
      <bottom style="medium"/>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medium"/>
    </border>
    <border>
      <left style="dotted"/>
      <right style="dotted"/>
      <top>
        <color indexed="63"/>
      </top>
      <bottom style="medium"/>
    </border>
    <border>
      <left>
        <color indexed="63"/>
      </left>
      <right>
        <color indexed="63"/>
      </right>
      <top style="thin"/>
      <bottom style="medium"/>
    </border>
    <border>
      <left style="hair"/>
      <right style="thin"/>
      <top style="thin"/>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style="hair"/>
      <top>
        <color indexed="63"/>
      </top>
      <bottom style="hair"/>
    </border>
    <border>
      <left>
        <color indexed="63"/>
      </left>
      <right style="thin"/>
      <top style="thin"/>
      <bottom style="thin"/>
    </border>
    <border>
      <left>
        <color indexed="63"/>
      </left>
      <right style="thin"/>
      <top style="double"/>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color indexed="63"/>
      </right>
      <top style="thin"/>
      <bottom style="mediu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color indexed="63"/>
      </left>
      <right style="thin"/>
      <top style="thin"/>
      <bottom style="hair"/>
    </border>
    <border>
      <left style="thin"/>
      <right style="dotted"/>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hair"/>
      <bottom style="medium"/>
    </border>
    <border>
      <left style="hair"/>
      <right style="hair"/>
      <top>
        <color indexed="63"/>
      </top>
      <bottom style="medium"/>
    </border>
    <border>
      <left style="thin"/>
      <right style="medium"/>
      <top>
        <color indexed="63"/>
      </top>
      <bottom style="medium"/>
    </border>
    <border>
      <left style="dotted"/>
      <right style="thin"/>
      <top style="double"/>
      <bottom style="hair"/>
    </border>
    <border>
      <left style="dotted"/>
      <right style="thin"/>
      <top style="hair"/>
      <bottom style="hair"/>
    </border>
    <border>
      <left style="dotted"/>
      <right style="thin"/>
      <top style="hair"/>
      <bottom style="thin"/>
    </border>
    <border>
      <left style="dotted"/>
      <right style="thin"/>
      <top style="thin"/>
      <bottom style="hair"/>
    </border>
    <border>
      <left style="dotted"/>
      <right style="thin"/>
      <top style="hair"/>
      <bottom style="medium"/>
    </border>
    <border>
      <left style="dotted"/>
      <right>
        <color indexed="63"/>
      </right>
      <top>
        <color indexed="63"/>
      </top>
      <bottom style="hair"/>
    </border>
    <border>
      <left style="dotted"/>
      <right>
        <color indexed="63"/>
      </right>
      <top style="hair"/>
      <bottom style="hair"/>
    </border>
    <border>
      <left style="dotted"/>
      <right>
        <color indexed="63"/>
      </right>
      <top style="hair"/>
      <bottom style="thin"/>
    </border>
    <border>
      <left style="dotted"/>
      <right>
        <color indexed="63"/>
      </right>
      <top style="thin"/>
      <bottom style="hair"/>
    </border>
    <border>
      <left style="dotted"/>
      <right>
        <color indexed="63"/>
      </right>
      <top style="hair"/>
      <bottom style="medium"/>
    </border>
    <border>
      <left style="dotted"/>
      <right style="thin"/>
      <top>
        <color indexed="63"/>
      </top>
      <bottom style="hair"/>
    </border>
    <border>
      <left style="dotted"/>
      <right style="dotted"/>
      <top style="double"/>
      <bottom style="hair"/>
    </border>
    <border>
      <left style="dotted"/>
      <right style="dotted"/>
      <top style="hair"/>
      <bottom style="hair"/>
    </border>
    <border>
      <left style="dotted"/>
      <right style="dotted"/>
      <top style="hair"/>
      <bottom style="thin"/>
    </border>
    <border>
      <left style="dotted"/>
      <right style="dotted"/>
      <top>
        <color indexed="63"/>
      </top>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hair"/>
      <top style="hair"/>
      <bottom style="thin"/>
    </border>
    <border>
      <left>
        <color indexed="63"/>
      </left>
      <right style="hair"/>
      <top style="thin"/>
      <bottom style="hair"/>
    </border>
    <border>
      <left>
        <color indexed="63"/>
      </left>
      <right style="hair"/>
      <top style="hair"/>
      <bottom style="hair"/>
    </border>
    <border>
      <left>
        <color indexed="63"/>
      </left>
      <right style="hair"/>
      <top style="thin"/>
      <bottom style="thin"/>
    </border>
    <border>
      <left style="medium"/>
      <right style="thin"/>
      <top style="double"/>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double"/>
      <bottom>
        <color indexed="63"/>
      </bottom>
    </border>
    <border>
      <left style="thin"/>
      <right style="hair"/>
      <top>
        <color indexed="63"/>
      </top>
      <bottom>
        <color indexed="63"/>
      </bottom>
    </border>
    <border>
      <left style="thin"/>
      <right style="hair"/>
      <top>
        <color indexed="63"/>
      </top>
      <bottom style="thin"/>
    </border>
    <border>
      <left style="hair"/>
      <right style="hair"/>
      <top style="double"/>
      <bottom>
        <color indexed="63"/>
      </bottom>
    </border>
    <border>
      <left style="hair"/>
      <right style="thin"/>
      <top style="double"/>
      <bottom>
        <color indexed="63"/>
      </bottom>
    </border>
    <border>
      <left style="thin"/>
      <right style="medium"/>
      <top style="double"/>
      <bottom>
        <color indexed="63"/>
      </bottom>
    </border>
    <border>
      <left style="thin"/>
      <right style="hair"/>
      <top style="thin"/>
      <bottom>
        <color indexed="63"/>
      </bottom>
    </border>
    <border>
      <left style="hair"/>
      <right style="hair"/>
      <top style="thin"/>
      <bottom>
        <color indexed="63"/>
      </bottom>
    </border>
    <border>
      <left style="thin"/>
      <right style="medium"/>
      <top style="thin"/>
      <bottom>
        <color indexed="63"/>
      </bottom>
    </border>
    <border>
      <left style="hair"/>
      <right style="thin"/>
      <top>
        <color indexed="63"/>
      </top>
      <bottom style="medium"/>
    </border>
    <border>
      <left style="thin"/>
      <right style="hair"/>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5" fillId="0" borderId="0">
      <alignment/>
      <protection/>
    </xf>
    <xf numFmtId="0" fontId="69" fillId="32" borderId="0" applyNumberFormat="0" applyBorder="0" applyAlignment="0" applyProtection="0"/>
  </cellStyleXfs>
  <cellXfs count="559">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6" fillId="0" borderId="10" xfId="0" applyFont="1" applyBorder="1" applyAlignment="1">
      <alignment vertical="center"/>
    </xf>
    <xf numFmtId="0" fontId="6" fillId="0" borderId="12"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6" xfId="0" applyBorder="1" applyAlignment="1">
      <alignment vertical="center"/>
    </xf>
    <xf numFmtId="56" fontId="0" fillId="0" borderId="16" xfId="0" applyNumberFormat="1" applyBorder="1" applyAlignment="1">
      <alignment vertical="center"/>
    </xf>
    <xf numFmtId="0" fontId="0" fillId="0" borderId="10" xfId="0" applyBorder="1" applyAlignment="1">
      <alignment horizontal="center" vertical="center"/>
    </xf>
    <xf numFmtId="0" fontId="8" fillId="0" borderId="11" xfId="0" applyFont="1" applyBorder="1" applyAlignment="1">
      <alignment horizontal="center" vertical="center"/>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6" fillId="0" borderId="17" xfId="0" applyFont="1" applyBorder="1" applyAlignment="1">
      <alignment vertical="center"/>
    </xf>
    <xf numFmtId="0" fontId="0" fillId="0" borderId="18" xfId="0" applyBorder="1" applyAlignment="1">
      <alignment vertical="center"/>
    </xf>
    <xf numFmtId="0" fontId="6"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0" xfId="0"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1" fillId="0" borderId="17" xfId="0" applyFont="1"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shrinkToFit="1"/>
    </xf>
    <xf numFmtId="0" fontId="10" fillId="0" borderId="10" xfId="0" applyFont="1" applyBorder="1" applyAlignment="1">
      <alignment horizontal="center" vertical="center"/>
    </xf>
    <xf numFmtId="0" fontId="6" fillId="0" borderId="11" xfId="0" applyFont="1" applyBorder="1" applyAlignment="1">
      <alignment vertical="center"/>
    </xf>
    <xf numFmtId="0" fontId="2" fillId="0" borderId="13"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1" borderId="24" xfId="0" applyFont="1" applyFill="1" applyBorder="1" applyAlignment="1">
      <alignment horizontal="center" shrinkToFit="1"/>
    </xf>
    <xf numFmtId="0" fontId="2" fillId="0" borderId="25" xfId="0" applyFont="1" applyBorder="1" applyAlignment="1">
      <alignment horizontal="center" shrinkToFit="1"/>
    </xf>
    <xf numFmtId="0" fontId="0" fillId="0" borderId="10" xfId="0" applyFont="1" applyBorder="1" applyAlignment="1">
      <alignment vertical="center"/>
    </xf>
    <xf numFmtId="0" fontId="6" fillId="0" borderId="10" xfId="0" applyFont="1" applyBorder="1" applyAlignment="1">
      <alignment horizontal="center" vertical="center"/>
    </xf>
    <xf numFmtId="0" fontId="4" fillId="0" borderId="16" xfId="0" applyFont="1" applyBorder="1" applyAlignment="1">
      <alignment vertical="center"/>
    </xf>
    <xf numFmtId="0" fontId="7" fillId="0" borderId="20" xfId="0" applyFont="1" applyBorder="1" applyAlignment="1">
      <alignment horizontal="center" vertical="center" wrapText="1"/>
    </xf>
    <xf numFmtId="0" fontId="3" fillId="0" borderId="0" xfId="0" applyFont="1" applyAlignment="1">
      <alignment/>
    </xf>
    <xf numFmtId="0" fontId="11" fillId="0" borderId="0" xfId="0" applyFont="1" applyAlignment="1">
      <alignment horizontal="center"/>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applyAlignment="1">
      <alignment horizontal="center" wrapText="1"/>
    </xf>
    <xf numFmtId="0" fontId="3" fillId="0" borderId="0" xfId="0" applyFont="1" applyAlignment="1">
      <alignment vertical="top" wrapText="1"/>
    </xf>
    <xf numFmtId="0" fontId="2" fillId="1" borderId="26" xfId="0" applyFont="1" applyFill="1" applyBorder="1" applyAlignment="1">
      <alignment horizontal="center" shrinkToFit="1"/>
    </xf>
    <xf numFmtId="0" fontId="2" fillId="0" borderId="26" xfId="0" applyFont="1" applyBorder="1" applyAlignment="1">
      <alignment horizontal="center" shrinkToFit="1"/>
    </xf>
    <xf numFmtId="0" fontId="2" fillId="1" borderId="25" xfId="0" applyFont="1" applyFill="1" applyBorder="1" applyAlignment="1">
      <alignment horizontal="center" shrinkToFit="1"/>
    </xf>
    <xf numFmtId="0" fontId="2" fillId="0" borderId="0" xfId="0" applyFont="1" applyAlignment="1">
      <alignment horizontal="center"/>
    </xf>
    <xf numFmtId="0" fontId="2" fillId="1" borderId="13" xfId="0" applyFont="1" applyFill="1" applyBorder="1" applyAlignment="1">
      <alignment horizontal="center" shrinkToFit="1"/>
    </xf>
    <xf numFmtId="0" fontId="2" fillId="0" borderId="0" xfId="0" applyFont="1" applyAlignment="1">
      <alignment horizontal="center" shrinkToFit="1"/>
    </xf>
    <xf numFmtId="0" fontId="2" fillId="0" borderId="0" xfId="0" applyFont="1" applyAlignment="1">
      <alignment/>
    </xf>
    <xf numFmtId="0" fontId="2" fillId="0" borderId="20" xfId="0" applyFont="1" applyBorder="1" applyAlignment="1">
      <alignment horizontal="center" shrinkToFit="1"/>
    </xf>
    <xf numFmtId="0" fontId="2" fillId="0" borderId="27" xfId="0" applyFont="1" applyBorder="1" applyAlignment="1">
      <alignment horizontal="center" shrinkToFi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1" borderId="30" xfId="0" applyFont="1" applyFill="1" applyBorder="1" applyAlignment="1">
      <alignment horizontal="center" shrinkToFit="1"/>
    </xf>
    <xf numFmtId="0" fontId="2" fillId="0" borderId="31" xfId="0" applyFont="1" applyBorder="1" applyAlignment="1">
      <alignment horizontal="center" shrinkToFit="1"/>
    </xf>
    <xf numFmtId="0" fontId="2" fillId="1" borderId="31" xfId="0" applyFont="1" applyFill="1" applyBorder="1" applyAlignment="1">
      <alignment horizontal="center" shrinkToFit="1"/>
    </xf>
    <xf numFmtId="0" fontId="2" fillId="0" borderId="32" xfId="0" applyFont="1" applyBorder="1" applyAlignment="1">
      <alignment horizontal="center" shrinkToFit="1"/>
    </xf>
    <xf numFmtId="0" fontId="2" fillId="0" borderId="33" xfId="0" applyFont="1" applyBorder="1" applyAlignment="1">
      <alignment horizontal="center" shrinkToFit="1"/>
    </xf>
    <xf numFmtId="0" fontId="2" fillId="1" borderId="34" xfId="0" applyFont="1" applyFill="1" applyBorder="1" applyAlignment="1">
      <alignment horizontal="center" shrinkToFit="1"/>
    </xf>
    <xf numFmtId="0" fontId="2" fillId="0" borderId="35" xfId="0" applyFont="1" applyBorder="1" applyAlignment="1">
      <alignment horizontal="center" shrinkToFit="1"/>
    </xf>
    <xf numFmtId="0" fontId="2" fillId="1" borderId="35" xfId="0" applyFont="1" applyFill="1" applyBorder="1" applyAlignment="1">
      <alignment horizontal="center" shrinkToFit="1"/>
    </xf>
    <xf numFmtId="0" fontId="2" fillId="0" borderId="36" xfId="0" applyFont="1" applyBorder="1" applyAlignment="1">
      <alignment horizontal="center" shrinkToFit="1"/>
    </xf>
    <xf numFmtId="0" fontId="2" fillId="1" borderId="36" xfId="0" applyFont="1" applyFill="1" applyBorder="1" applyAlignment="1">
      <alignment horizontal="center" shrinkToFit="1"/>
    </xf>
    <xf numFmtId="0" fontId="2" fillId="0" borderId="34" xfId="0" applyFont="1" applyBorder="1" applyAlignment="1">
      <alignment horizontal="center" shrinkToFit="1"/>
    </xf>
    <xf numFmtId="56" fontId="2" fillId="0" borderId="37" xfId="0" applyNumberFormat="1" applyFont="1" applyBorder="1" applyAlignment="1">
      <alignment horizontal="center" shrinkToFit="1"/>
    </xf>
    <xf numFmtId="0" fontId="2" fillId="0" borderId="19" xfId="0" applyFont="1" applyBorder="1" applyAlignment="1">
      <alignment horizontal="center" shrinkToFit="1"/>
    </xf>
    <xf numFmtId="0" fontId="2" fillId="0" borderId="38" xfId="0" applyFont="1" applyBorder="1" applyAlignment="1">
      <alignment horizontal="center" shrinkToFit="1"/>
    </xf>
    <xf numFmtId="0" fontId="2" fillId="0" borderId="39" xfId="0" applyFont="1" applyBorder="1" applyAlignment="1">
      <alignment horizontal="center" shrinkToFit="1"/>
    </xf>
    <xf numFmtId="0" fontId="2" fillId="0" borderId="40" xfId="0" applyFont="1" applyBorder="1" applyAlignment="1">
      <alignment horizontal="center" shrinkToFit="1"/>
    </xf>
    <xf numFmtId="0" fontId="2" fillId="1" borderId="41" xfId="0" applyFont="1" applyFill="1" applyBorder="1" applyAlignment="1">
      <alignment horizontal="center" shrinkToFit="1"/>
    </xf>
    <xf numFmtId="0" fontId="2" fillId="0" borderId="42" xfId="0" applyFont="1" applyBorder="1" applyAlignment="1">
      <alignment horizontal="center" shrinkToFit="1"/>
    </xf>
    <xf numFmtId="0" fontId="2" fillId="1" borderId="43" xfId="0" applyFont="1" applyFill="1" applyBorder="1" applyAlignment="1">
      <alignment horizontal="center" shrinkToFit="1"/>
    </xf>
    <xf numFmtId="0" fontId="2" fillId="0" borderId="44" xfId="0" applyFont="1" applyBorder="1" applyAlignment="1">
      <alignment horizontal="center" shrinkToFit="1"/>
    </xf>
    <xf numFmtId="0" fontId="2" fillId="1" borderId="44" xfId="0" applyFont="1" applyFill="1" applyBorder="1" applyAlignment="1">
      <alignment horizontal="center" shrinkToFit="1"/>
    </xf>
    <xf numFmtId="0" fontId="2" fillId="0" borderId="41" xfId="0" applyFont="1" applyBorder="1" applyAlignment="1">
      <alignment horizontal="center" shrinkToFit="1"/>
    </xf>
    <xf numFmtId="0" fontId="2" fillId="0" borderId="43" xfId="0" applyFont="1" applyBorder="1" applyAlignment="1">
      <alignment horizontal="center" shrinkToFit="1"/>
    </xf>
    <xf numFmtId="0" fontId="2" fillId="0" borderId="45" xfId="0" applyFont="1" applyBorder="1" applyAlignment="1">
      <alignment horizontal="center" shrinkToFit="1"/>
    </xf>
    <xf numFmtId="0" fontId="2" fillId="0" borderId="46" xfId="0" applyFont="1" applyBorder="1" applyAlignment="1">
      <alignment horizontal="center" shrinkToFit="1"/>
    </xf>
    <xf numFmtId="0" fontId="2" fillId="1" borderId="47" xfId="0" applyFont="1" applyFill="1" applyBorder="1" applyAlignment="1">
      <alignment horizontal="center" shrinkToFit="1"/>
    </xf>
    <xf numFmtId="0" fontId="2" fillId="1" borderId="48" xfId="0" applyFont="1" applyFill="1" applyBorder="1" applyAlignment="1">
      <alignment horizontal="center" shrinkToFit="1"/>
    </xf>
    <xf numFmtId="0" fontId="2" fillId="1" borderId="45" xfId="0" applyFont="1" applyFill="1" applyBorder="1" applyAlignment="1">
      <alignment horizontal="center" shrinkToFit="1"/>
    </xf>
    <xf numFmtId="0" fontId="2" fillId="1" borderId="49" xfId="0" applyFont="1" applyFill="1" applyBorder="1" applyAlignment="1">
      <alignment horizontal="center" shrinkToFit="1"/>
    </xf>
    <xf numFmtId="0" fontId="2" fillId="1" borderId="50" xfId="0" applyFont="1" applyFill="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center" shrinkToFit="1"/>
    </xf>
    <xf numFmtId="0" fontId="2" fillId="0" borderId="0" xfId="0" applyFont="1" applyAlignment="1">
      <alignment horizontal="center" vertical="center" shrinkToFit="1"/>
    </xf>
    <xf numFmtId="0" fontId="2" fillId="0" borderId="53" xfId="0" applyFont="1" applyBorder="1" applyAlignment="1">
      <alignment horizontal="center" vertical="center" shrinkToFit="1"/>
    </xf>
    <xf numFmtId="0" fontId="2" fillId="1" borderId="36" xfId="0" applyFont="1" applyFill="1" applyBorder="1" applyAlignment="1">
      <alignment horizontal="center" vertical="center" shrinkToFit="1"/>
    </xf>
    <xf numFmtId="0" fontId="2" fillId="0" borderId="5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55" xfId="0" applyFont="1" applyBorder="1" applyAlignment="1">
      <alignment horizontal="center" shrinkToFit="1"/>
    </xf>
    <xf numFmtId="0" fontId="2" fillId="0" borderId="10" xfId="0" applyFont="1" applyBorder="1" applyAlignment="1">
      <alignment horizontal="center" shrinkToFit="1"/>
    </xf>
    <xf numFmtId="176" fontId="2" fillId="0" borderId="38" xfId="0" applyNumberFormat="1" applyFont="1" applyBorder="1" applyAlignment="1">
      <alignment horizontal="center" shrinkToFit="1"/>
    </xf>
    <xf numFmtId="0" fontId="2" fillId="1" borderId="53" xfId="0" applyFont="1" applyFill="1" applyBorder="1" applyAlignment="1">
      <alignment horizontal="center" vertical="center" shrinkToFit="1"/>
    </xf>
    <xf numFmtId="0" fontId="2" fillId="1" borderId="56" xfId="0" applyFont="1" applyFill="1" applyBorder="1" applyAlignment="1">
      <alignment horizontal="center" vertical="center" shrinkToFit="1"/>
    </xf>
    <xf numFmtId="0" fontId="2" fillId="0" borderId="48" xfId="0" applyFont="1" applyBorder="1" applyAlignment="1">
      <alignment horizontal="center" vertical="center" shrinkToFit="1"/>
    </xf>
    <xf numFmtId="0" fontId="2" fillId="1" borderId="17" xfId="0" applyFont="1" applyFill="1" applyBorder="1" applyAlignment="1">
      <alignment horizontal="center" vertical="center" shrinkToFit="1"/>
    </xf>
    <xf numFmtId="0" fontId="2" fillId="1" borderId="57" xfId="0" applyFont="1" applyFill="1" applyBorder="1" applyAlignment="1">
      <alignment horizontal="center" vertical="center" shrinkToFit="1"/>
    </xf>
    <xf numFmtId="0" fontId="2" fillId="1" borderId="0" xfId="0" applyFont="1" applyFill="1" applyAlignment="1">
      <alignment horizontal="center" vertical="center" shrinkToFit="1"/>
    </xf>
    <xf numFmtId="176" fontId="2" fillId="1" borderId="58" xfId="0" applyNumberFormat="1" applyFont="1" applyFill="1" applyBorder="1" applyAlignment="1">
      <alignment horizontal="center" vertical="center" shrinkToFit="1"/>
    </xf>
    <xf numFmtId="0" fontId="2" fillId="1" borderId="48" xfId="0" applyFont="1" applyFill="1" applyBorder="1" applyAlignment="1">
      <alignment horizontal="center" vertical="center" shrinkToFit="1"/>
    </xf>
    <xf numFmtId="0" fontId="2" fillId="1" borderId="50" xfId="0" applyFont="1" applyFill="1" applyBorder="1" applyAlignment="1">
      <alignment horizontal="center" vertical="center" shrinkToFit="1"/>
    </xf>
    <xf numFmtId="0" fontId="2" fillId="1" borderId="32" xfId="0" applyFont="1" applyFill="1" applyBorder="1" applyAlignment="1">
      <alignment horizontal="center" vertical="center" shrinkToFit="1"/>
    </xf>
    <xf numFmtId="0" fontId="2" fillId="0" borderId="59" xfId="0" applyFont="1" applyBorder="1" applyAlignment="1">
      <alignment horizontal="center" vertical="center" shrinkToFit="1"/>
    </xf>
    <xf numFmtId="0" fontId="2" fillId="1" borderId="59" xfId="0" applyFont="1" applyFill="1" applyBorder="1" applyAlignment="1">
      <alignment horizontal="center" vertical="center" shrinkToFit="1"/>
    </xf>
    <xf numFmtId="0" fontId="2" fillId="1" borderId="19" xfId="0" applyFont="1" applyFill="1" applyBorder="1" applyAlignment="1">
      <alignment horizontal="center" vertical="center" shrinkToFit="1"/>
    </xf>
    <xf numFmtId="0" fontId="2" fillId="1" borderId="55" xfId="0" applyFont="1" applyFill="1" applyBorder="1" applyAlignment="1">
      <alignment horizontal="center" vertical="center" shrinkToFit="1"/>
    </xf>
    <xf numFmtId="0" fontId="2" fillId="1" borderId="10" xfId="0" applyFont="1" applyFill="1" applyBorder="1" applyAlignment="1">
      <alignment horizontal="center" vertical="center" shrinkToFit="1"/>
    </xf>
    <xf numFmtId="176" fontId="2" fillId="1" borderId="38" xfId="0" applyNumberFormat="1" applyFont="1" applyFill="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2" fillId="1" borderId="61" xfId="0" applyFont="1" applyFill="1" applyBorder="1" applyAlignment="1">
      <alignment horizontal="center" vertical="center" shrinkToFit="1"/>
    </xf>
    <xf numFmtId="0" fontId="2" fillId="0" borderId="2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176" fontId="2" fillId="0" borderId="28" xfId="0" applyNumberFormat="1" applyFont="1" applyBorder="1" applyAlignment="1">
      <alignment horizontal="center" vertical="center" shrinkToFit="1"/>
    </xf>
    <xf numFmtId="0" fontId="2" fillId="1" borderId="62" xfId="0" applyFont="1" applyFill="1" applyBorder="1" applyAlignment="1">
      <alignment horizontal="center" vertical="center" shrinkToFit="1"/>
    </xf>
    <xf numFmtId="0" fontId="2" fillId="1" borderId="63" xfId="0" applyFont="1" applyFill="1" applyBorder="1" applyAlignment="1">
      <alignment horizontal="center" vertical="center" shrinkToFit="1"/>
    </xf>
    <xf numFmtId="0" fontId="2" fillId="0" borderId="64" xfId="0" applyFont="1" applyBorder="1" applyAlignment="1">
      <alignment horizontal="center" vertical="center" shrinkToFit="1"/>
    </xf>
    <xf numFmtId="0" fontId="2" fillId="1" borderId="64" xfId="0" applyFont="1" applyFill="1" applyBorder="1" applyAlignment="1">
      <alignment horizontal="center" vertical="center" shrinkToFit="1"/>
    </xf>
    <xf numFmtId="0" fontId="2" fillId="1" borderId="65" xfId="0" applyFont="1" applyFill="1" applyBorder="1" applyAlignment="1">
      <alignment horizontal="center" vertical="center" shrinkToFit="1"/>
    </xf>
    <xf numFmtId="0" fontId="2" fillId="1" borderId="18" xfId="0" applyFont="1" applyFill="1" applyBorder="1" applyAlignment="1">
      <alignment horizontal="center" vertical="center" shrinkToFit="1"/>
    </xf>
    <xf numFmtId="0" fontId="2" fillId="1" borderId="66" xfId="0" applyFont="1" applyFill="1" applyBorder="1" applyAlignment="1">
      <alignment horizontal="center" shrinkToFit="1"/>
    </xf>
    <xf numFmtId="0" fontId="2" fillId="1" borderId="67" xfId="0" applyFont="1" applyFill="1" applyBorder="1" applyAlignment="1">
      <alignment horizontal="center" vertical="center" shrinkToFit="1"/>
    </xf>
    <xf numFmtId="0" fontId="2" fillId="1" borderId="68" xfId="0" applyFont="1" applyFill="1" applyBorder="1" applyAlignment="1">
      <alignment horizontal="center" vertical="center" shrinkToFit="1"/>
    </xf>
    <xf numFmtId="0" fontId="7" fillId="0" borderId="69" xfId="0" applyFont="1" applyBorder="1" applyAlignment="1">
      <alignment horizontal="center" vertical="center" wrapTex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5" fillId="0" borderId="61"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75" xfId="0" applyFont="1" applyBorder="1" applyAlignment="1">
      <alignment horizontal="center" vertical="center" shrinkToFit="1"/>
    </xf>
    <xf numFmtId="0" fontId="7" fillId="0" borderId="10" xfId="0" applyFont="1" applyBorder="1" applyAlignment="1">
      <alignment horizontal="right" vertical="center"/>
    </xf>
    <xf numFmtId="0" fontId="1" fillId="0" borderId="10" xfId="0" applyFont="1" applyBorder="1" applyAlignment="1">
      <alignment vertical="center" shrinkToFit="1"/>
    </xf>
    <xf numFmtId="0" fontId="0" fillId="0" borderId="76" xfId="0" applyFont="1" applyBorder="1" applyAlignment="1">
      <alignment horizontal="center" vertical="center" shrinkToFit="1"/>
    </xf>
    <xf numFmtId="0" fontId="2" fillId="1" borderId="37" xfId="0" applyFont="1" applyFill="1" applyBorder="1" applyAlignment="1">
      <alignment horizontal="center" shrinkToFit="1"/>
    </xf>
    <xf numFmtId="0" fontId="2" fillId="1" borderId="77" xfId="0" applyFont="1" applyFill="1" applyBorder="1" applyAlignment="1">
      <alignment horizontal="center" shrinkToFit="1"/>
    </xf>
    <xf numFmtId="0" fontId="2" fillId="1" borderId="37" xfId="0" applyFont="1" applyFill="1" applyBorder="1" applyAlignment="1">
      <alignment horizontal="center" vertical="center" shrinkToFit="1"/>
    </xf>
    <xf numFmtId="0" fontId="2" fillId="1" borderId="78" xfId="0" applyFont="1" applyFill="1" applyBorder="1" applyAlignment="1">
      <alignment horizontal="center" vertical="center" shrinkToFit="1"/>
    </xf>
    <xf numFmtId="0" fontId="2" fillId="1" borderId="25" xfId="0" applyFont="1" applyFill="1" applyBorder="1" applyAlignment="1">
      <alignment horizontal="center" vertical="center" shrinkToFit="1"/>
    </xf>
    <xf numFmtId="0" fontId="2" fillId="1" borderId="79" xfId="0" applyFont="1" applyFill="1" applyBorder="1" applyAlignment="1">
      <alignment horizontal="center" vertical="center" shrinkToFit="1"/>
    </xf>
    <xf numFmtId="0" fontId="2" fillId="0" borderId="80" xfId="0" applyFont="1" applyBorder="1" applyAlignment="1">
      <alignment horizontal="center" shrinkToFit="1"/>
    </xf>
    <xf numFmtId="0" fontId="2" fillId="1" borderId="81" xfId="0" applyFont="1" applyFill="1" applyBorder="1" applyAlignment="1">
      <alignment horizontal="center" shrinkToFit="1"/>
    </xf>
    <xf numFmtId="0" fontId="2" fillId="1" borderId="82" xfId="0" applyFont="1" applyFill="1" applyBorder="1" applyAlignment="1">
      <alignment horizontal="center" shrinkToFit="1"/>
    </xf>
    <xf numFmtId="0" fontId="2" fillId="1" borderId="83" xfId="0" applyFont="1" applyFill="1" applyBorder="1" applyAlignment="1">
      <alignment horizontal="center" vertical="center" shrinkToFit="1"/>
    </xf>
    <xf numFmtId="0" fontId="2" fillId="1" borderId="84" xfId="0" applyFont="1" applyFill="1" applyBorder="1" applyAlignment="1">
      <alignment horizontal="center" vertical="center" shrinkToFit="1"/>
    </xf>
    <xf numFmtId="0" fontId="2" fillId="1" borderId="33" xfId="0" applyFont="1" applyFill="1" applyBorder="1" applyAlignment="1">
      <alignment horizontal="center" vertical="center" shrinkToFit="1"/>
    </xf>
    <xf numFmtId="0" fontId="2" fillId="1" borderId="34" xfId="0" applyFont="1" applyFill="1" applyBorder="1" applyAlignment="1">
      <alignment horizontal="center" vertical="center" shrinkToFit="1"/>
    </xf>
    <xf numFmtId="0" fontId="2" fillId="1" borderId="85" xfId="0" applyFont="1" applyFill="1" applyBorder="1" applyAlignment="1">
      <alignment horizontal="center" vertical="center" shrinkToFit="1"/>
    </xf>
    <xf numFmtId="0" fontId="2" fillId="1" borderId="86" xfId="0" applyFont="1" applyFill="1" applyBorder="1" applyAlignment="1">
      <alignment horizontal="center" vertical="center" shrinkToFit="1"/>
    </xf>
    <xf numFmtId="0" fontId="2" fillId="1" borderId="52" xfId="0" applyFont="1" applyFill="1" applyBorder="1" applyAlignment="1">
      <alignment horizontal="center" shrinkToFit="1"/>
    </xf>
    <xf numFmtId="0" fontId="2" fillId="1" borderId="10" xfId="0" applyFont="1" applyFill="1" applyBorder="1" applyAlignment="1">
      <alignment horizontal="center" shrinkToFit="1"/>
    </xf>
    <xf numFmtId="0" fontId="2" fillId="1" borderId="11" xfId="0" applyFont="1" applyFill="1" applyBorder="1" applyAlignment="1">
      <alignment horizontal="center" shrinkToFit="1"/>
    </xf>
    <xf numFmtId="0" fontId="2" fillId="1" borderId="87" xfId="0" applyFont="1" applyFill="1" applyBorder="1" applyAlignment="1">
      <alignment horizontal="center" shrinkToFit="1"/>
    </xf>
    <xf numFmtId="0" fontId="5" fillId="0" borderId="0" xfId="0" applyFont="1" applyAlignment="1">
      <alignment horizontal="center" vertical="center" wrapText="1"/>
    </xf>
    <xf numFmtId="0" fontId="0" fillId="0" borderId="0" xfId="0" applyAlignment="1">
      <alignment vertical="center" shrinkToFit="1"/>
    </xf>
    <xf numFmtId="0" fontId="0" fillId="0" borderId="17" xfId="0" applyBorder="1" applyAlignment="1" quotePrefix="1">
      <alignment horizontal="center" vertical="center" shrinkToFit="1"/>
    </xf>
    <xf numFmtId="0" fontId="0" fillId="0" borderId="0" xfId="0" applyAlignment="1" quotePrefix="1">
      <alignment horizontal="center" vertical="center" shrinkToFit="1"/>
    </xf>
    <xf numFmtId="0" fontId="5" fillId="0" borderId="0" xfId="0" applyFont="1" applyAlignment="1">
      <alignment horizontal="center" vertical="center" shrinkToFit="1"/>
    </xf>
    <xf numFmtId="0" fontId="0" fillId="0" borderId="16" xfId="0" applyBorder="1" applyAlignment="1">
      <alignment vertical="center" shrinkToFit="1"/>
    </xf>
    <xf numFmtId="0" fontId="2" fillId="0" borderId="5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73" xfId="0" applyFont="1" applyBorder="1" applyAlignment="1">
      <alignment horizontal="center" vertical="center" shrinkToFit="1"/>
    </xf>
    <xf numFmtId="176" fontId="2" fillId="0" borderId="0" xfId="0" applyNumberFormat="1" applyFont="1" applyAlignment="1">
      <alignment horizontal="center" vertical="center" shrinkToFit="1"/>
    </xf>
    <xf numFmtId="0" fontId="4" fillId="0" borderId="0" xfId="0" applyFont="1" applyAlignment="1">
      <alignment vertical="center"/>
    </xf>
    <xf numFmtId="56" fontId="0" fillId="0" borderId="0" xfId="0" applyNumberFormat="1" applyAlignment="1">
      <alignment vertical="center"/>
    </xf>
    <xf numFmtId="176" fontId="2" fillId="0" borderId="16" xfId="0" applyNumberFormat="1" applyFont="1" applyBorder="1" applyAlignment="1">
      <alignment horizontal="center" vertical="center" shrinkToFit="1"/>
    </xf>
    <xf numFmtId="56" fontId="8" fillId="0" borderId="0" xfId="0" applyNumberFormat="1" applyFont="1" applyAlignment="1">
      <alignment horizontal="center" vertical="center"/>
    </xf>
    <xf numFmtId="0" fontId="12" fillId="0" borderId="0" xfId="0" applyFont="1" applyAlignment="1">
      <alignment/>
    </xf>
    <xf numFmtId="0" fontId="13" fillId="0" borderId="0" xfId="0" applyFont="1" applyAlignment="1">
      <alignment/>
    </xf>
    <xf numFmtId="49" fontId="2" fillId="0" borderId="0" xfId="0" applyNumberFormat="1" applyFont="1" applyAlignment="1">
      <alignment vertical="center"/>
    </xf>
    <xf numFmtId="49" fontId="2" fillId="0" borderId="75" xfId="0" applyNumberFormat="1"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74" xfId="0" applyNumberFormat="1" applyFont="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0" xfId="0" applyNumberFormat="1" applyFont="1" applyAlignment="1">
      <alignment horizontal="center" vertical="center" shrinkToFit="1"/>
    </xf>
    <xf numFmtId="49" fontId="2" fillId="0" borderId="0" xfId="0" applyNumberFormat="1" applyFont="1" applyAlignment="1">
      <alignment horizontal="center" shrinkToFit="1"/>
    </xf>
    <xf numFmtId="49" fontId="2" fillId="0" borderId="0" xfId="0" applyNumberFormat="1" applyFont="1" applyAlignment="1">
      <alignment horizontal="center"/>
    </xf>
    <xf numFmtId="49" fontId="2" fillId="0" borderId="19" xfId="0" applyNumberFormat="1" applyFont="1" applyBorder="1" applyAlignment="1">
      <alignment horizontal="center" shrinkToFit="1"/>
    </xf>
    <xf numFmtId="49" fontId="2" fillId="0" borderId="20" xfId="0" applyNumberFormat="1" applyFont="1" applyBorder="1" applyAlignment="1">
      <alignment horizontal="center" shrinkToFit="1"/>
    </xf>
    <xf numFmtId="0" fontId="5" fillId="0" borderId="17" xfId="0" applyFont="1" applyBorder="1" applyAlignment="1">
      <alignment horizontal="center" vertical="center"/>
    </xf>
    <xf numFmtId="0" fontId="5" fillId="0" borderId="0" xfId="0" applyFont="1" applyAlignment="1">
      <alignment horizontal="center" vertical="center"/>
    </xf>
    <xf numFmtId="0" fontId="17" fillId="0" borderId="0" xfId="0" applyFont="1" applyAlignment="1">
      <alignment/>
    </xf>
    <xf numFmtId="0" fontId="16" fillId="0" borderId="0" xfId="0" applyFont="1" applyAlignment="1">
      <alignment/>
    </xf>
    <xf numFmtId="0" fontId="0" fillId="0" borderId="0" xfId="0" applyAlignment="1">
      <alignment shrinkToFit="1"/>
    </xf>
    <xf numFmtId="0" fontId="0" fillId="0" borderId="61" xfId="0" applyBorder="1" applyAlignment="1">
      <alignment horizontal="center" vertical="center" shrinkToFit="1"/>
    </xf>
    <xf numFmtId="0" fontId="0" fillId="0" borderId="48" xfId="0" applyBorder="1" applyAlignment="1">
      <alignment horizontal="center" vertical="center" shrinkToFit="1"/>
    </xf>
    <xf numFmtId="0" fontId="0" fillId="0" borderId="59" xfId="0" applyBorder="1" applyAlignment="1">
      <alignment horizontal="center" vertical="center" shrinkToFit="1"/>
    </xf>
    <xf numFmtId="0" fontId="0" fillId="0" borderId="54" xfId="0" applyBorder="1" applyAlignment="1">
      <alignment horizontal="center" vertical="center" shrinkToFit="1"/>
    </xf>
    <xf numFmtId="14" fontId="0" fillId="0" borderId="88" xfId="0" applyNumberFormat="1" applyFont="1" applyBorder="1" applyAlignment="1">
      <alignment horizontal="center" vertical="center" shrinkToFit="1"/>
    </xf>
    <xf numFmtId="14" fontId="0" fillId="0" borderId="89" xfId="0" applyNumberFormat="1" applyBorder="1" applyAlignment="1">
      <alignment horizontal="center" vertical="center" shrinkToFit="1"/>
    </xf>
    <xf numFmtId="14" fontId="0" fillId="0" borderId="90" xfId="0" applyNumberFormat="1" applyBorder="1" applyAlignment="1">
      <alignment horizontal="center" vertical="center" shrinkToFit="1"/>
    </xf>
    <xf numFmtId="14" fontId="0" fillId="0" borderId="91" xfId="0" applyNumberFormat="1"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2" fillId="33" borderId="66" xfId="0" applyFont="1" applyFill="1" applyBorder="1" applyAlignment="1">
      <alignment horizontal="center" shrinkToFit="1"/>
    </xf>
    <xf numFmtId="0" fontId="2" fillId="33" borderId="21" xfId="0" applyFont="1" applyFill="1" applyBorder="1" applyAlignment="1">
      <alignment horizontal="center" shrinkToFit="1"/>
    </xf>
    <xf numFmtId="0" fontId="2" fillId="33" borderId="96" xfId="0" applyFont="1" applyFill="1" applyBorder="1" applyAlignment="1">
      <alignment horizontal="center" shrinkToFit="1"/>
    </xf>
    <xf numFmtId="0" fontId="2" fillId="33" borderId="97" xfId="0" applyFont="1" applyFill="1" applyBorder="1" applyAlignment="1">
      <alignment horizontal="center" shrinkToFit="1"/>
    </xf>
    <xf numFmtId="0" fontId="2" fillId="33" borderId="98" xfId="0" applyFont="1" applyFill="1" applyBorder="1" applyAlignment="1">
      <alignment horizontal="center" shrinkToFit="1"/>
    </xf>
    <xf numFmtId="0" fontId="2" fillId="33" borderId="99" xfId="0" applyFont="1" applyFill="1" applyBorder="1" applyAlignment="1">
      <alignment horizontal="center" shrinkToFit="1"/>
    </xf>
    <xf numFmtId="0" fontId="2" fillId="33" borderId="100" xfId="0" applyFont="1" applyFill="1" applyBorder="1" applyAlignment="1">
      <alignment horizontal="center" shrinkToFit="1"/>
    </xf>
    <xf numFmtId="0" fontId="2" fillId="1" borderId="17" xfId="0" applyFont="1" applyFill="1" applyBorder="1" applyAlignment="1">
      <alignment vertical="center" shrinkToFit="1"/>
    </xf>
    <xf numFmtId="0" fontId="2" fillId="1" borderId="0" xfId="0" applyFont="1" applyFill="1" applyAlignment="1">
      <alignment vertical="center" shrinkToFit="1"/>
    </xf>
    <xf numFmtId="0" fontId="2" fillId="1" borderId="18" xfId="0" applyFont="1" applyFill="1" applyBorder="1" applyAlignment="1">
      <alignment vertical="center" shrinkToFit="1"/>
    </xf>
    <xf numFmtId="0" fontId="0" fillId="0" borderId="50" xfId="0" applyBorder="1" applyAlignment="1">
      <alignment horizontal="center" vertical="center" shrinkToFit="1"/>
    </xf>
    <xf numFmtId="0" fontId="0" fillId="0" borderId="74" xfId="0" applyBorder="1" applyAlignment="1">
      <alignment horizontal="center" vertical="center" shrinkToFit="1"/>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49" fontId="19" fillId="0" borderId="45" xfId="0" applyNumberFormat="1" applyFont="1" applyBorder="1" applyAlignment="1">
      <alignment horizontal="center" wrapText="1"/>
    </xf>
    <xf numFmtId="0" fontId="21" fillId="0" borderId="0" xfId="0" applyFont="1" applyAlignment="1">
      <alignment/>
    </xf>
    <xf numFmtId="0" fontId="22" fillId="0" borderId="0" xfId="0" applyFont="1" applyAlignment="1">
      <alignment horizontal="center" shrinkToFit="1"/>
    </xf>
    <xf numFmtId="0" fontId="22" fillId="1" borderId="35" xfId="0" applyFont="1" applyFill="1" applyBorder="1" applyAlignment="1">
      <alignment horizontal="center" shrinkToFit="1"/>
    </xf>
    <xf numFmtId="0" fontId="22" fillId="1" borderId="26" xfId="0" applyFont="1" applyFill="1" applyBorder="1" applyAlignment="1">
      <alignment horizontal="center" shrinkToFit="1"/>
    </xf>
    <xf numFmtId="0" fontId="22" fillId="1" borderId="104" xfId="0" applyFont="1" applyFill="1" applyBorder="1" applyAlignment="1">
      <alignment horizontal="center" shrinkToFit="1"/>
    </xf>
    <xf numFmtId="0" fontId="22" fillId="1" borderId="37" xfId="0" applyFont="1" applyFill="1" applyBorder="1" applyAlignment="1">
      <alignment horizontal="center" vertical="center" shrinkToFit="1"/>
    </xf>
    <xf numFmtId="0" fontId="22" fillId="1" borderId="78" xfId="0" applyFont="1" applyFill="1" applyBorder="1" applyAlignment="1">
      <alignment horizontal="center" vertical="center" shrinkToFit="1"/>
    </xf>
    <xf numFmtId="0" fontId="22" fillId="1" borderId="25" xfId="0" applyFont="1" applyFill="1" applyBorder="1" applyAlignment="1">
      <alignment horizontal="center" vertical="center" shrinkToFit="1"/>
    </xf>
    <xf numFmtId="0" fontId="22" fillId="1" borderId="79" xfId="0" applyFont="1" applyFill="1" applyBorder="1" applyAlignment="1">
      <alignment horizontal="center" vertical="center" shrinkToFit="1"/>
    </xf>
    <xf numFmtId="49" fontId="2" fillId="33" borderId="66" xfId="0" applyNumberFormat="1" applyFont="1" applyFill="1" applyBorder="1" applyAlignment="1">
      <alignment horizontal="center" shrinkToFit="1"/>
    </xf>
    <xf numFmtId="0" fontId="0" fillId="0" borderId="105" xfId="0" applyBorder="1" applyAlignment="1">
      <alignment horizontal="center" vertical="center" shrinkToFit="1"/>
    </xf>
    <xf numFmtId="0" fontId="5" fillId="0" borderId="88"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106" xfId="0" applyBorder="1" applyAlignment="1">
      <alignment horizontal="center" vertical="center" shrinkToFit="1"/>
    </xf>
    <xf numFmtId="0" fontId="5" fillId="0" borderId="89" xfId="0" applyFont="1" applyBorder="1" applyAlignment="1">
      <alignment horizontal="center" vertical="center" shrinkToFit="1"/>
    </xf>
    <xf numFmtId="0" fontId="0" fillId="0" borderId="107" xfId="0" applyBorder="1" applyAlignment="1">
      <alignment horizontal="center" vertical="center" shrinkToFit="1"/>
    </xf>
    <xf numFmtId="0" fontId="5" fillId="0" borderId="90" xfId="0" applyFont="1" applyBorder="1" applyAlignment="1">
      <alignment horizontal="center" vertical="center" shrinkToFit="1"/>
    </xf>
    <xf numFmtId="0" fontId="0" fillId="0" borderId="108" xfId="0" applyBorder="1" applyAlignment="1">
      <alignment horizontal="center" vertical="center" shrinkToFit="1"/>
    </xf>
    <xf numFmtId="0" fontId="5" fillId="0" borderId="91" xfId="0" applyFont="1" applyBorder="1" applyAlignment="1">
      <alignment horizontal="center" vertical="center" shrinkToFit="1"/>
    </xf>
    <xf numFmtId="0" fontId="0" fillId="0" borderId="75" xfId="0" applyBorder="1" applyAlignment="1">
      <alignment horizontal="center" vertical="center" shrinkToFit="1"/>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0" fillId="1" borderId="0" xfId="0" applyFill="1" applyAlignment="1">
      <alignment vertical="center"/>
    </xf>
    <xf numFmtId="0" fontId="0" fillId="1" borderId="0" xfId="0" applyFill="1" applyAlignment="1">
      <alignment horizontal="center" vertical="center"/>
    </xf>
    <xf numFmtId="0" fontId="0" fillId="1" borderId="0" xfId="0" applyFill="1" applyAlignment="1" quotePrefix="1">
      <alignment vertical="center"/>
    </xf>
    <xf numFmtId="0" fontId="29" fillId="0" borderId="0" xfId="0" applyFont="1" applyAlignment="1">
      <alignment vertical="center"/>
    </xf>
    <xf numFmtId="0" fontId="31" fillId="0" borderId="0" xfId="0" applyFont="1" applyAlignment="1">
      <alignment/>
    </xf>
    <xf numFmtId="0" fontId="31" fillId="0" borderId="0" xfId="0" applyFont="1" applyAlignment="1">
      <alignment horizontal="center"/>
    </xf>
    <xf numFmtId="0" fontId="32" fillId="0" borderId="0" xfId="0" applyFont="1" applyAlignment="1">
      <alignment vertical="center"/>
    </xf>
    <xf numFmtId="0" fontId="0" fillId="0" borderId="13" xfId="0" applyBorder="1" applyAlignment="1" applyProtection="1">
      <alignment horizontal="center" vertical="center"/>
      <protection locked="0"/>
    </xf>
    <xf numFmtId="0" fontId="28" fillId="0" borderId="0" xfId="0" applyFont="1" applyAlignment="1">
      <alignment/>
    </xf>
    <xf numFmtId="0" fontId="7" fillId="0" borderId="96" xfId="0" applyFont="1" applyBorder="1" applyAlignment="1">
      <alignment horizontal="center" vertical="center" wrapText="1"/>
    </xf>
    <xf numFmtId="0" fontId="5" fillId="0" borderId="109"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0" xfId="0" applyFont="1" applyBorder="1" applyAlignment="1">
      <alignment horizontal="center" vertical="center" shrinkToFit="1"/>
    </xf>
    <xf numFmtId="0" fontId="0" fillId="0" borderId="0" xfId="0" applyBorder="1" applyAlignment="1">
      <alignment horizontal="center" vertical="center"/>
    </xf>
    <xf numFmtId="0" fontId="0" fillId="0" borderId="16" xfId="0" applyBorder="1" applyAlignment="1">
      <alignment horizontal="center" vertical="center"/>
    </xf>
    <xf numFmtId="0" fontId="2" fillId="0" borderId="44" xfId="0" applyFont="1" applyBorder="1" applyAlignment="1">
      <alignment horizontal="center" wrapText="1" shrinkToFit="1"/>
    </xf>
    <xf numFmtId="0" fontId="33" fillId="0" borderId="44" xfId="0" applyFont="1" applyBorder="1" applyAlignment="1">
      <alignment horizontal="center" wrapText="1" shrinkToFit="1"/>
    </xf>
    <xf numFmtId="0" fontId="2" fillId="0" borderId="33" xfId="0" applyFont="1" applyBorder="1" applyAlignment="1" applyProtection="1">
      <alignment horizontal="center" shrinkToFit="1"/>
      <protection locked="0"/>
    </xf>
    <xf numFmtId="0" fontId="2" fillId="0" borderId="23" xfId="0" applyFont="1" applyBorder="1" applyAlignment="1" applyProtection="1">
      <alignment horizontal="center" shrinkToFit="1"/>
      <protection locked="0"/>
    </xf>
    <xf numFmtId="0" fontId="2" fillId="0" borderId="110" xfId="0" applyFont="1" applyBorder="1" applyAlignment="1" applyProtection="1">
      <alignment horizontal="center" shrinkToFit="1"/>
      <protection locked="0"/>
    </xf>
    <xf numFmtId="0" fontId="2" fillId="0" borderId="35" xfId="0" applyFont="1" applyBorder="1" applyAlignment="1" applyProtection="1">
      <alignment horizontal="center" shrinkToFit="1"/>
      <protection locked="0"/>
    </xf>
    <xf numFmtId="0" fontId="2" fillId="0" borderId="26" xfId="0" applyFont="1" applyBorder="1" applyAlignment="1" applyProtection="1">
      <alignment horizontal="center" shrinkToFit="1"/>
      <protection locked="0"/>
    </xf>
    <xf numFmtId="0" fontId="2" fillId="0" borderId="104"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0" fontId="2" fillId="0" borderId="20" xfId="0" applyFont="1" applyBorder="1" applyAlignment="1" applyProtection="1">
      <alignment horizontal="center" shrinkToFit="1"/>
      <protection locked="0"/>
    </xf>
    <xf numFmtId="0" fontId="2" fillId="0" borderId="111" xfId="0" applyFont="1" applyBorder="1" applyAlignment="1" applyProtection="1">
      <alignment horizontal="center" shrinkToFit="1"/>
      <protection locked="0"/>
    </xf>
    <xf numFmtId="49" fontId="2" fillId="0" borderId="19" xfId="0" applyNumberFormat="1" applyFont="1" applyBorder="1" applyAlignment="1" applyProtection="1">
      <alignment horizontal="center" shrinkToFit="1"/>
      <protection locked="0"/>
    </xf>
    <xf numFmtId="49" fontId="2" fillId="33" borderId="21" xfId="0" applyNumberFormat="1" applyFont="1" applyFill="1" applyBorder="1" applyAlignment="1" applyProtection="1">
      <alignment horizontal="center" shrinkToFit="1"/>
      <protection locked="0"/>
    </xf>
    <xf numFmtId="0" fontId="2" fillId="0" borderId="36" xfId="0" applyFont="1" applyBorder="1" applyAlignment="1" applyProtection="1">
      <alignment horizontal="center" shrinkToFit="1"/>
      <protection locked="0"/>
    </xf>
    <xf numFmtId="49" fontId="2" fillId="0" borderId="20" xfId="0" applyNumberFormat="1" applyFont="1" applyBorder="1" applyAlignment="1" applyProtection="1">
      <alignment horizontal="center" shrinkToFit="1"/>
      <protection locked="0"/>
    </xf>
    <xf numFmtId="49" fontId="2" fillId="33" borderId="96" xfId="0" applyNumberFormat="1" applyFont="1" applyFill="1" applyBorder="1" applyAlignment="1" applyProtection="1">
      <alignment horizontal="center" shrinkToFit="1"/>
      <protection locked="0"/>
    </xf>
    <xf numFmtId="0" fontId="2" fillId="0" borderId="13" xfId="0" applyFont="1" applyBorder="1" applyAlignment="1" applyProtection="1">
      <alignment horizontal="center" shrinkToFit="1"/>
      <protection locked="0"/>
    </xf>
    <xf numFmtId="49" fontId="2" fillId="0" borderId="111" xfId="0" applyNumberFormat="1" applyFont="1" applyBorder="1" applyAlignment="1" applyProtection="1">
      <alignment horizontal="center" shrinkToFit="1"/>
      <protection locked="0"/>
    </xf>
    <xf numFmtId="49" fontId="2" fillId="33" borderId="112" xfId="0" applyNumberFormat="1" applyFont="1" applyFill="1" applyBorder="1" applyAlignment="1" applyProtection="1">
      <alignment horizontal="center" shrinkToFit="1"/>
      <protection locked="0"/>
    </xf>
    <xf numFmtId="0" fontId="2" fillId="0" borderId="31" xfId="0" applyFont="1" applyBorder="1" applyAlignment="1" applyProtection="1">
      <alignment horizontal="center" shrinkToFit="1"/>
      <protection locked="0"/>
    </xf>
    <xf numFmtId="0" fontId="2" fillId="0" borderId="34" xfId="0" applyFont="1" applyBorder="1" applyAlignment="1" applyProtection="1">
      <alignment horizontal="center" shrinkToFit="1"/>
      <protection locked="0"/>
    </xf>
    <xf numFmtId="56" fontId="2" fillId="0" borderId="37" xfId="0" applyNumberFormat="1" applyFont="1" applyBorder="1" applyAlignment="1" applyProtection="1">
      <alignment horizontal="center" shrinkToFit="1"/>
      <protection locked="0"/>
    </xf>
    <xf numFmtId="0" fontId="2" fillId="0" borderId="38" xfId="0" applyFont="1" applyBorder="1" applyAlignment="1" applyProtection="1">
      <alignment horizontal="center" shrinkToFit="1"/>
      <protection locked="0"/>
    </xf>
    <xf numFmtId="0" fontId="2" fillId="0" borderId="24" xfId="0" applyFont="1" applyBorder="1" applyAlignment="1" applyProtection="1">
      <alignment horizontal="center" shrinkToFit="1"/>
      <protection locked="0"/>
    </xf>
    <xf numFmtId="0" fontId="2" fillId="0" borderId="25" xfId="0" applyFont="1" applyBorder="1" applyAlignment="1" applyProtection="1">
      <alignment horizontal="center" shrinkToFit="1"/>
      <protection locked="0"/>
    </xf>
    <xf numFmtId="0" fontId="2" fillId="0" borderId="28" xfId="0" applyFont="1" applyBorder="1" applyAlignment="1" applyProtection="1">
      <alignment horizontal="center" shrinkToFit="1"/>
      <protection locked="0"/>
    </xf>
    <xf numFmtId="0" fontId="2" fillId="0" borderId="30" xfId="0" applyFont="1" applyBorder="1" applyAlignment="1" applyProtection="1">
      <alignment horizontal="center" shrinkToFit="1"/>
      <protection locked="0"/>
    </xf>
    <xf numFmtId="0" fontId="2" fillId="0" borderId="77" xfId="0" applyFont="1" applyBorder="1" applyAlignment="1" applyProtection="1">
      <alignment horizontal="center" shrinkToFit="1"/>
      <protection locked="0"/>
    </xf>
    <xf numFmtId="0" fontId="2" fillId="0" borderId="113" xfId="0" applyFont="1" applyBorder="1" applyAlignment="1" applyProtection="1">
      <alignment horizontal="center" shrinkToFit="1"/>
      <protection locked="0"/>
    </xf>
    <xf numFmtId="0" fontId="2" fillId="0" borderId="80" xfId="0" applyFont="1" applyBorder="1" applyAlignment="1" applyProtection="1">
      <alignment horizontal="center" shrinkToFit="1"/>
      <protection locked="0"/>
    </xf>
    <xf numFmtId="0" fontId="2" fillId="0" borderId="19"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49" fontId="2" fillId="0" borderId="75" xfId="0" applyNumberFormat="1" applyFont="1" applyBorder="1" applyAlignment="1" applyProtection="1">
      <alignment horizontal="center" vertical="center" shrinkToFit="1"/>
      <protection locked="0"/>
    </xf>
    <xf numFmtId="0" fontId="2" fillId="0" borderId="54" xfId="0" applyFont="1" applyBorder="1" applyAlignment="1" applyProtection="1">
      <alignment horizontal="center" vertical="center" shrinkToFit="1"/>
      <protection locked="0"/>
    </xf>
    <xf numFmtId="49" fontId="2" fillId="0" borderId="50" xfId="0" applyNumberFormat="1"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49" fontId="2" fillId="0" borderId="74" xfId="0" applyNumberFormat="1" applyFont="1" applyBorder="1" applyAlignment="1" applyProtection="1">
      <alignment horizontal="center" vertical="center" shrinkToFit="1"/>
      <protection locked="0"/>
    </xf>
    <xf numFmtId="0" fontId="2" fillId="0" borderId="59" xfId="0" applyFont="1" applyBorder="1" applyAlignment="1" applyProtection="1">
      <alignment horizontal="center" vertical="center" shrinkToFit="1"/>
      <protection locked="0"/>
    </xf>
    <xf numFmtId="49" fontId="2" fillId="0" borderId="73" xfId="0" applyNumberFormat="1" applyFont="1" applyBorder="1" applyAlignment="1" applyProtection="1">
      <alignment horizontal="center" vertical="center" shrinkToFit="1"/>
      <protection locked="0"/>
    </xf>
    <xf numFmtId="0" fontId="2" fillId="0" borderId="61" xfId="0" applyFont="1" applyBorder="1" applyAlignment="1" applyProtection="1">
      <alignment horizontal="center" vertical="center" shrinkToFit="1"/>
      <protection locked="0"/>
    </xf>
    <xf numFmtId="49" fontId="2" fillId="0" borderId="114" xfId="0" applyNumberFormat="1" applyFont="1" applyBorder="1" applyAlignment="1" applyProtection="1">
      <alignment horizontal="center" vertical="center" shrinkToFit="1"/>
      <protection locked="0"/>
    </xf>
    <xf numFmtId="0" fontId="2" fillId="0" borderId="64" xfId="0" applyFont="1" applyBorder="1" applyAlignment="1" applyProtection="1">
      <alignment horizontal="center" vertical="center" shrinkToFit="1"/>
      <protection locked="0"/>
    </xf>
    <xf numFmtId="0" fontId="2" fillId="0" borderId="55" xfId="0" applyFont="1" applyBorder="1" applyAlignment="1" applyProtection="1">
      <alignment horizontal="center" shrinkToFit="1"/>
      <protection locked="0"/>
    </xf>
    <xf numFmtId="0" fontId="2" fillId="0" borderId="10" xfId="0" applyFont="1" applyBorder="1" applyAlignment="1" applyProtection="1">
      <alignment horizontal="center" shrinkToFit="1"/>
      <protection locked="0"/>
    </xf>
    <xf numFmtId="176" fontId="2" fillId="0" borderId="38" xfId="0" applyNumberFormat="1" applyFont="1" applyBorder="1" applyAlignment="1" applyProtection="1">
      <alignment horizontal="center" shrinkToFit="1"/>
      <protection locked="0"/>
    </xf>
    <xf numFmtId="0" fontId="2" fillId="0" borderId="14"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176" fontId="2" fillId="0" borderId="28" xfId="0" applyNumberFormat="1" applyFont="1" applyBorder="1" applyAlignment="1" applyProtection="1">
      <alignment horizontal="center" vertical="center" shrinkToFit="1"/>
      <protection locked="0"/>
    </xf>
    <xf numFmtId="0" fontId="2" fillId="1" borderId="17" xfId="0" applyFont="1" applyFill="1" applyBorder="1" applyAlignment="1" applyProtection="1">
      <alignment horizontal="center" vertical="center" shrinkToFit="1"/>
      <protection/>
    </xf>
    <xf numFmtId="0" fontId="2" fillId="1" borderId="57" xfId="0" applyFont="1" applyFill="1" applyBorder="1" applyAlignment="1" applyProtection="1">
      <alignment horizontal="center" vertical="center" shrinkToFit="1"/>
      <protection/>
    </xf>
    <xf numFmtId="0" fontId="2" fillId="1" borderId="0" xfId="0" applyFont="1" applyFill="1" applyAlignment="1" applyProtection="1">
      <alignment horizontal="center" vertical="center" shrinkToFit="1"/>
      <protection/>
    </xf>
    <xf numFmtId="176" fontId="2" fillId="1" borderId="58" xfId="0" applyNumberFormat="1" applyFont="1" applyFill="1" applyBorder="1" applyAlignment="1" applyProtection="1">
      <alignment horizontal="center" vertical="center" shrinkToFit="1"/>
      <protection/>
    </xf>
    <xf numFmtId="0" fontId="2" fillId="1" borderId="19" xfId="0" applyFont="1" applyFill="1" applyBorder="1" applyAlignment="1" applyProtection="1">
      <alignment horizontal="center" vertical="center" shrinkToFit="1"/>
      <protection/>
    </xf>
    <xf numFmtId="0" fontId="2" fillId="1" borderId="55" xfId="0" applyFont="1" applyFill="1" applyBorder="1" applyAlignment="1" applyProtection="1">
      <alignment horizontal="center" vertical="center" shrinkToFit="1"/>
      <protection/>
    </xf>
    <xf numFmtId="0" fontId="2" fillId="1" borderId="10" xfId="0" applyFont="1" applyFill="1" applyBorder="1" applyAlignment="1" applyProtection="1">
      <alignment horizontal="center" vertical="center" shrinkToFit="1"/>
      <protection/>
    </xf>
    <xf numFmtId="176" fontId="2" fillId="1" borderId="38" xfId="0" applyNumberFormat="1" applyFont="1" applyFill="1" applyBorder="1" applyAlignment="1" applyProtection="1">
      <alignment horizontal="center" vertical="center" shrinkToFit="1"/>
      <protection/>
    </xf>
    <xf numFmtId="0" fontId="2" fillId="1" borderId="65" xfId="0" applyFont="1" applyFill="1" applyBorder="1" applyAlignment="1" applyProtection="1">
      <alignment horizontal="center" vertical="center" shrinkToFit="1"/>
      <protection/>
    </xf>
    <xf numFmtId="0" fontId="2" fillId="1" borderId="115" xfId="0" applyFont="1" applyFill="1" applyBorder="1" applyAlignment="1" applyProtection="1">
      <alignment horizontal="center" vertical="center" shrinkToFit="1"/>
      <protection/>
    </xf>
    <xf numFmtId="0" fontId="2" fillId="1" borderId="16" xfId="0" applyFont="1" applyFill="1" applyBorder="1" applyAlignment="1" applyProtection="1">
      <alignment horizontal="center" vertical="center" shrinkToFit="1"/>
      <protection/>
    </xf>
    <xf numFmtId="176" fontId="2" fillId="1" borderId="116" xfId="0" applyNumberFormat="1" applyFont="1" applyFill="1" applyBorder="1" applyAlignment="1" applyProtection="1">
      <alignment horizontal="center" vertical="center" shrinkToFit="1"/>
      <protection/>
    </xf>
    <xf numFmtId="0" fontId="30" fillId="0" borderId="0" xfId="0" applyFont="1" applyAlignment="1">
      <alignment/>
    </xf>
    <xf numFmtId="0" fontId="2" fillId="1" borderId="44" xfId="0" applyFont="1" applyFill="1" applyBorder="1" applyAlignment="1">
      <alignment horizontal="center" wrapText="1" shrinkToFit="1"/>
    </xf>
    <xf numFmtId="0" fontId="2" fillId="1" borderId="36" xfId="0" applyFont="1" applyFill="1" applyBorder="1" applyAlignment="1" applyProtection="1">
      <alignment horizontal="center" shrinkToFit="1"/>
      <protection/>
    </xf>
    <xf numFmtId="0" fontId="2" fillId="1" borderId="13" xfId="0" applyFont="1" applyFill="1" applyBorder="1" applyAlignment="1" applyProtection="1">
      <alignment horizontal="center" shrinkToFit="1"/>
      <protection/>
    </xf>
    <xf numFmtId="0" fontId="2" fillId="1" borderId="31" xfId="0" applyFont="1" applyFill="1" applyBorder="1" applyAlignment="1" applyProtection="1">
      <alignment horizontal="center" shrinkToFit="1"/>
      <protection/>
    </xf>
    <xf numFmtId="0" fontId="18" fillId="0" borderId="0" xfId="0" applyFont="1" applyAlignment="1">
      <alignment horizontal="center" wrapText="1"/>
    </xf>
    <xf numFmtId="0" fontId="2" fillId="1" borderId="54" xfId="0" applyFont="1" applyFill="1" applyBorder="1" applyAlignment="1" applyProtection="1">
      <alignment horizontal="center" vertical="center" shrinkToFit="1"/>
      <protection locked="0"/>
    </xf>
    <xf numFmtId="0" fontId="2" fillId="1" borderId="48" xfId="0" applyFont="1" applyFill="1" applyBorder="1" applyAlignment="1" applyProtection="1">
      <alignment horizontal="center" vertical="center" shrinkToFit="1"/>
      <protection locked="0"/>
    </xf>
    <xf numFmtId="0" fontId="2" fillId="1" borderId="59" xfId="0" applyFont="1" applyFill="1" applyBorder="1" applyAlignment="1" applyProtection="1">
      <alignment horizontal="center" vertical="center" shrinkToFit="1"/>
      <protection locked="0"/>
    </xf>
    <xf numFmtId="0" fontId="2" fillId="1" borderId="61" xfId="0" applyFont="1" applyFill="1" applyBorder="1" applyAlignment="1" applyProtection="1">
      <alignment horizontal="center" vertical="center" shrinkToFit="1"/>
      <protection locked="0"/>
    </xf>
    <xf numFmtId="0" fontId="2" fillId="1" borderId="64" xfId="0" applyFont="1" applyFill="1" applyBorder="1" applyAlignment="1" applyProtection="1">
      <alignment horizontal="center" vertical="center" shrinkToFit="1"/>
      <protection locked="0"/>
    </xf>
    <xf numFmtId="0" fontId="2" fillId="1" borderId="42" xfId="0" applyFont="1" applyFill="1" applyBorder="1" applyAlignment="1">
      <alignment horizontal="center" shrinkToFit="1"/>
    </xf>
    <xf numFmtId="0" fontId="2" fillId="0" borderId="44" xfId="0" applyFont="1" applyFill="1" applyBorder="1" applyAlignment="1">
      <alignment horizontal="center" shrinkToFit="1"/>
    </xf>
    <xf numFmtId="0" fontId="22" fillId="0" borderId="36" xfId="0" applyFont="1" applyFill="1" applyBorder="1" applyAlignment="1">
      <alignment horizontal="center" shrinkToFit="1"/>
    </xf>
    <xf numFmtId="0" fontId="22" fillId="0" borderId="13" xfId="0" applyFont="1" applyFill="1" applyBorder="1" applyAlignment="1">
      <alignment horizontal="center" shrinkToFit="1"/>
    </xf>
    <xf numFmtId="0" fontId="22" fillId="0" borderId="31" xfId="0" applyFont="1" applyFill="1" applyBorder="1" applyAlignment="1">
      <alignment horizontal="center" shrinkToFit="1"/>
    </xf>
    <xf numFmtId="178" fontId="2" fillId="0" borderId="75" xfId="0" applyNumberFormat="1" applyFont="1" applyBorder="1" applyAlignment="1" applyProtection="1">
      <alignment horizontal="center" vertical="center" shrinkToFit="1"/>
      <protection locked="0"/>
    </xf>
    <xf numFmtId="178" fontId="2" fillId="0" borderId="50" xfId="0" applyNumberFormat="1" applyFont="1" applyBorder="1" applyAlignment="1" applyProtection="1">
      <alignment horizontal="center" vertical="center" shrinkToFit="1"/>
      <protection locked="0"/>
    </xf>
    <xf numFmtId="178" fontId="2" fillId="0" borderId="74" xfId="0" applyNumberFormat="1" applyFont="1" applyBorder="1" applyAlignment="1" applyProtection="1">
      <alignment horizontal="center" vertical="center" shrinkToFit="1"/>
      <protection locked="0"/>
    </xf>
    <xf numFmtId="178" fontId="2" fillId="0" borderId="73" xfId="0" applyNumberFormat="1" applyFont="1" applyBorder="1" applyAlignment="1" applyProtection="1">
      <alignment horizontal="center" vertical="center" shrinkToFit="1"/>
      <protection locked="0"/>
    </xf>
    <xf numFmtId="178" fontId="2" fillId="0" borderId="114" xfId="0" applyNumberFormat="1" applyFont="1" applyBorder="1" applyAlignment="1" applyProtection="1">
      <alignment horizontal="center" vertical="center" shrinkToFit="1"/>
      <protection locked="0"/>
    </xf>
    <xf numFmtId="0" fontId="2" fillId="1" borderId="43" xfId="0" applyFont="1" applyFill="1" applyBorder="1" applyAlignment="1" applyProtection="1">
      <alignment horizontal="center" shrinkToFit="1"/>
      <protection/>
    </xf>
    <xf numFmtId="0" fontId="2" fillId="1" borderId="117" xfId="0" applyNumberFormat="1" applyFont="1" applyFill="1" applyBorder="1" applyAlignment="1" applyProtection="1">
      <alignment horizontal="center" vertical="center" shrinkToFit="1"/>
      <protection/>
    </xf>
    <xf numFmtId="49" fontId="2" fillId="1" borderId="118" xfId="0" applyNumberFormat="1" applyFont="1" applyFill="1" applyBorder="1" applyAlignment="1" applyProtection="1">
      <alignment horizontal="center" vertical="center" shrinkToFit="1"/>
      <protection/>
    </xf>
    <xf numFmtId="49" fontId="2" fillId="1" borderId="119" xfId="0" applyNumberFormat="1" applyFont="1" applyFill="1" applyBorder="1" applyAlignment="1" applyProtection="1">
      <alignment horizontal="center" vertical="center" shrinkToFit="1"/>
      <protection/>
    </xf>
    <xf numFmtId="49" fontId="2" fillId="1" borderId="120" xfId="0" applyNumberFormat="1" applyFont="1" applyFill="1" applyBorder="1" applyAlignment="1" applyProtection="1">
      <alignment horizontal="center" vertical="center" shrinkToFit="1"/>
      <protection/>
    </xf>
    <xf numFmtId="49" fontId="2" fillId="1" borderId="121" xfId="0" applyNumberFormat="1" applyFont="1" applyFill="1" applyBorder="1" applyAlignment="1" applyProtection="1">
      <alignment horizontal="center" vertical="center" shrinkToFit="1"/>
      <protection/>
    </xf>
    <xf numFmtId="0" fontId="2" fillId="0" borderId="44" xfId="0" applyFont="1" applyFill="1" applyBorder="1" applyAlignment="1">
      <alignment horizontal="center" wrapText="1" shrinkToFit="1"/>
    </xf>
    <xf numFmtId="0" fontId="2" fillId="0" borderId="36" xfId="0" applyFont="1" applyFill="1" applyBorder="1" applyAlignment="1">
      <alignment horizontal="center" shrinkToFit="1"/>
    </xf>
    <xf numFmtId="0" fontId="2" fillId="0" borderId="13" xfId="0" applyFont="1" applyFill="1" applyBorder="1" applyAlignment="1">
      <alignment horizontal="center" shrinkToFit="1"/>
    </xf>
    <xf numFmtId="0" fontId="2" fillId="0" borderId="59"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7" xfId="0" applyFont="1" applyFill="1" applyBorder="1" applyAlignment="1">
      <alignment horizontal="center" shrinkToFit="1"/>
    </xf>
    <xf numFmtId="0" fontId="2" fillId="0" borderId="48" xfId="0" applyFont="1" applyFill="1" applyBorder="1" applyAlignment="1">
      <alignment horizontal="center" shrinkToFit="1"/>
    </xf>
    <xf numFmtId="0" fontId="2" fillId="1" borderId="47" xfId="0" applyFont="1" applyFill="1" applyBorder="1" applyAlignment="1" applyProtection="1">
      <alignment horizontal="center" shrinkToFit="1"/>
      <protection/>
    </xf>
    <xf numFmtId="0" fontId="2" fillId="1" borderId="44" xfId="0" applyFont="1" applyFill="1" applyBorder="1" applyAlignment="1" applyProtection="1">
      <alignment horizontal="center" wrapText="1" shrinkToFit="1"/>
      <protection/>
    </xf>
    <xf numFmtId="0" fontId="2" fillId="1" borderId="54" xfId="0" applyFont="1" applyFill="1" applyBorder="1" applyAlignment="1" applyProtection="1">
      <alignment horizontal="center" vertical="center" shrinkToFit="1"/>
      <protection/>
    </xf>
    <xf numFmtId="0" fontId="2" fillId="1" borderId="48" xfId="0" applyFont="1" applyFill="1" applyBorder="1" applyAlignment="1" applyProtection="1">
      <alignment horizontal="center" vertical="center" shrinkToFit="1"/>
      <protection/>
    </xf>
    <xf numFmtId="0" fontId="2" fillId="1" borderId="59" xfId="0" applyFont="1" applyFill="1" applyBorder="1" applyAlignment="1" applyProtection="1">
      <alignment horizontal="center" vertical="center" shrinkToFit="1"/>
      <protection/>
    </xf>
    <xf numFmtId="0" fontId="2" fillId="1" borderId="61" xfId="0" applyFont="1" applyFill="1" applyBorder="1" applyAlignment="1" applyProtection="1">
      <alignment horizontal="center" vertical="center" shrinkToFit="1"/>
      <protection/>
    </xf>
    <xf numFmtId="0" fontId="2" fillId="1" borderId="64" xfId="0" applyFont="1" applyFill="1" applyBorder="1" applyAlignment="1" applyProtection="1">
      <alignment horizontal="center" vertical="center" shrinkToFit="1"/>
      <protection/>
    </xf>
    <xf numFmtId="14" fontId="12" fillId="0" borderId="0" xfId="0" applyNumberFormat="1" applyFont="1" applyAlignment="1">
      <alignment horizontal="center"/>
    </xf>
    <xf numFmtId="0" fontId="2" fillId="0" borderId="54" xfId="0" applyFont="1" applyFill="1" applyBorder="1" applyAlignment="1">
      <alignment horizontal="center" shrinkToFit="1"/>
    </xf>
    <xf numFmtId="0" fontId="2" fillId="1" borderId="54" xfId="0" applyFont="1" applyFill="1" applyBorder="1" applyAlignment="1">
      <alignment horizontal="center" vertical="center" shrinkToFit="1"/>
    </xf>
    <xf numFmtId="0" fontId="2" fillId="1" borderId="54" xfId="0" applyFont="1" applyFill="1" applyBorder="1" applyAlignment="1">
      <alignment horizontal="center" shrinkToFit="1"/>
    </xf>
    <xf numFmtId="0" fontId="11" fillId="0" borderId="0" xfId="0" applyFont="1" applyAlignment="1">
      <alignment/>
    </xf>
    <xf numFmtId="0" fontId="0" fillId="0" borderId="0" xfId="0" applyFill="1" applyAlignment="1">
      <alignment/>
    </xf>
    <xf numFmtId="0" fontId="0" fillId="0" borderId="0" xfId="0" applyFill="1" applyAlignment="1">
      <alignment shrinkToFit="1"/>
    </xf>
    <xf numFmtId="56" fontId="0" fillId="0" borderId="0" xfId="0" applyNumberFormat="1" applyFill="1" applyAlignment="1">
      <alignment/>
    </xf>
    <xf numFmtId="14" fontId="0" fillId="0" borderId="0" xfId="0" applyNumberFormat="1" applyFill="1" applyAlignment="1">
      <alignment shrinkToFit="1"/>
    </xf>
    <xf numFmtId="0" fontId="0" fillId="0" borderId="0" xfId="0" applyFill="1" applyAlignment="1" quotePrefix="1">
      <alignment horizontal="left"/>
    </xf>
    <xf numFmtId="14" fontId="0" fillId="0" borderId="0" xfId="0" applyNumberFormat="1" applyFill="1" applyAlignment="1" quotePrefix="1">
      <alignment horizontal="left" shrinkToFit="1"/>
    </xf>
    <xf numFmtId="0" fontId="0" fillId="0" borderId="0" xfId="0" applyFill="1" applyAlignment="1">
      <alignment horizontal="left" shrinkToFit="1"/>
    </xf>
    <xf numFmtId="0" fontId="0" fillId="0" borderId="0" xfId="0" applyFill="1" applyAlignment="1" quotePrefix="1">
      <alignment horizontal="left" shrinkToFit="1"/>
    </xf>
    <xf numFmtId="14" fontId="0" fillId="0" borderId="0" xfId="0" applyNumberFormat="1" applyFill="1" applyAlignment="1">
      <alignment horizontal="left" shrinkToFit="1"/>
    </xf>
    <xf numFmtId="0" fontId="0" fillId="0" borderId="0" xfId="0" applyFill="1" applyAlignment="1">
      <alignment horizontal="left"/>
    </xf>
    <xf numFmtId="0" fontId="2" fillId="0" borderId="0" xfId="0" applyNumberFormat="1" applyFont="1" applyFill="1" applyAlignment="1" applyProtection="1">
      <alignment horizontal="center"/>
      <protection locked="0"/>
    </xf>
    <xf numFmtId="0" fontId="18" fillId="0" borderId="0" xfId="0" applyNumberFormat="1" applyFont="1" applyFill="1" applyAlignment="1" applyProtection="1">
      <alignment/>
      <protection locked="0"/>
    </xf>
    <xf numFmtId="0" fontId="2" fillId="0" borderId="0" xfId="0" applyNumberFormat="1" applyFont="1" applyFill="1" applyAlignment="1" applyProtection="1">
      <alignment horizontal="center" shrinkToFit="1"/>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alignment horizontal="center" vertical="center" shrinkToFit="1"/>
      <protection locked="0"/>
    </xf>
    <xf numFmtId="0" fontId="2" fillId="1" borderId="42" xfId="0" applyNumberFormat="1" applyFont="1" applyFill="1" applyBorder="1" applyAlignment="1" applyProtection="1">
      <alignment horizontal="center" shrinkToFit="1"/>
      <protection/>
    </xf>
    <xf numFmtId="0" fontId="2" fillId="1" borderId="122" xfId="0" applyNumberFormat="1" applyFont="1" applyFill="1" applyBorder="1" applyAlignment="1" applyProtection="1">
      <alignment horizontal="center" vertical="center" shrinkToFit="1"/>
      <protection/>
    </xf>
    <xf numFmtId="0" fontId="2" fillId="1" borderId="123" xfId="0" applyNumberFormat="1" applyFont="1" applyFill="1" applyBorder="1" applyAlignment="1" applyProtection="1">
      <alignment horizontal="center" vertical="center" shrinkToFit="1"/>
      <protection/>
    </xf>
    <xf numFmtId="0" fontId="2" fillId="1" borderId="124" xfId="0" applyNumberFormat="1" applyFont="1" applyFill="1" applyBorder="1" applyAlignment="1" applyProtection="1">
      <alignment horizontal="center" vertical="center" shrinkToFit="1"/>
      <protection/>
    </xf>
    <xf numFmtId="0" fontId="2" fillId="1" borderId="125" xfId="0" applyNumberFormat="1" applyFont="1" applyFill="1" applyBorder="1" applyAlignment="1" applyProtection="1">
      <alignment horizontal="center" vertical="center" shrinkToFit="1"/>
      <protection/>
    </xf>
    <xf numFmtId="0" fontId="2" fillId="1" borderId="126" xfId="0" applyNumberFormat="1" applyFont="1" applyFill="1" applyBorder="1" applyAlignment="1" applyProtection="1">
      <alignment horizontal="center" vertical="center" shrinkToFit="1"/>
      <protection/>
    </xf>
    <xf numFmtId="49" fontId="2" fillId="33" borderId="43" xfId="0" applyNumberFormat="1" applyFont="1" applyFill="1" applyBorder="1" applyAlignment="1">
      <alignment horizontal="center" shrinkToFit="1"/>
    </xf>
    <xf numFmtId="49" fontId="2" fillId="33" borderId="127" xfId="0" applyNumberFormat="1" applyFont="1" applyFill="1" applyBorder="1" applyAlignment="1" applyProtection="1">
      <alignment horizontal="center" vertical="center" shrinkToFit="1"/>
      <protection locked="0"/>
    </xf>
    <xf numFmtId="49" fontId="2" fillId="33" borderId="118" xfId="0" applyNumberFormat="1" applyFont="1" applyFill="1" applyBorder="1" applyAlignment="1" applyProtection="1">
      <alignment horizontal="center" vertical="center" shrinkToFit="1"/>
      <protection locked="0"/>
    </xf>
    <xf numFmtId="49" fontId="2" fillId="33" borderId="119" xfId="0" applyNumberFormat="1" applyFont="1" applyFill="1" applyBorder="1" applyAlignment="1" applyProtection="1">
      <alignment horizontal="center" vertical="center" shrinkToFit="1"/>
      <protection locked="0"/>
    </xf>
    <xf numFmtId="49" fontId="2" fillId="33" borderId="120" xfId="0" applyNumberFormat="1" applyFont="1" applyFill="1" applyBorder="1" applyAlignment="1" applyProtection="1">
      <alignment horizontal="center" vertical="center" shrinkToFit="1"/>
      <protection locked="0"/>
    </xf>
    <xf numFmtId="49" fontId="2" fillId="33" borderId="121" xfId="0" applyNumberFormat="1" applyFont="1" applyFill="1" applyBorder="1" applyAlignment="1" applyProtection="1">
      <alignment horizontal="center" vertical="center" shrinkToFit="1"/>
      <protection locked="0"/>
    </xf>
    <xf numFmtId="0" fontId="2" fillId="1" borderId="41" xfId="0" applyNumberFormat="1" applyFont="1" applyFill="1" applyBorder="1" applyAlignment="1" applyProtection="1">
      <alignment horizontal="center" shrinkToFit="1"/>
      <protection/>
    </xf>
    <xf numFmtId="0" fontId="2" fillId="1" borderId="81" xfId="0" applyNumberFormat="1" applyFont="1" applyFill="1" applyBorder="1" applyAlignment="1" applyProtection="1">
      <alignment horizontal="center" shrinkToFit="1"/>
      <protection/>
    </xf>
    <xf numFmtId="0" fontId="2" fillId="1" borderId="24" xfId="0" applyNumberFormat="1" applyFont="1" applyFill="1" applyBorder="1" applyAlignment="1" applyProtection="1">
      <alignment horizontal="center" shrinkToFit="1"/>
      <protection/>
    </xf>
    <xf numFmtId="0" fontId="2" fillId="1" borderId="30" xfId="0" applyNumberFormat="1" applyFont="1" applyFill="1" applyBorder="1" applyAlignment="1" applyProtection="1">
      <alignment horizontal="center" shrinkToFit="1"/>
      <protection/>
    </xf>
    <xf numFmtId="0" fontId="2" fillId="1" borderId="128" xfId="0" applyFont="1" applyFill="1" applyBorder="1" applyAlignment="1">
      <alignment horizontal="center" shrinkToFit="1"/>
    </xf>
    <xf numFmtId="0" fontId="2" fillId="1" borderId="129" xfId="0" applyFont="1" applyFill="1" applyBorder="1" applyAlignment="1">
      <alignment horizontal="center" shrinkToFit="1"/>
    </xf>
    <xf numFmtId="0" fontId="2" fillId="1" borderId="130" xfId="0" applyFont="1" applyFill="1" applyBorder="1" applyAlignment="1">
      <alignment horizontal="center" shrinkToFit="1"/>
    </xf>
    <xf numFmtId="0" fontId="2" fillId="1" borderId="131" xfId="0" applyFont="1" applyFill="1" applyBorder="1" applyAlignment="1">
      <alignment horizontal="center" shrinkToFit="1"/>
    </xf>
    <xf numFmtId="0" fontId="70" fillId="0" borderId="0" xfId="0" applyFont="1" applyAlignment="1">
      <alignment/>
    </xf>
    <xf numFmtId="183" fontId="2" fillId="0" borderId="13" xfId="0" applyNumberFormat="1" applyFont="1" applyBorder="1" applyAlignment="1" applyProtection="1">
      <alignment horizontal="center" shrinkToFit="1"/>
      <protection locked="0"/>
    </xf>
    <xf numFmtId="183" fontId="2" fillId="0" borderId="31" xfId="0" applyNumberFormat="1" applyFont="1" applyBorder="1" applyAlignment="1" applyProtection="1">
      <alignment horizontal="center" shrinkToFit="1"/>
      <protection locked="0"/>
    </xf>
    <xf numFmtId="183" fontId="2" fillId="0" borderId="36" xfId="0" applyNumberFormat="1" applyFont="1" applyBorder="1" applyAlignment="1" applyProtection="1">
      <alignment horizontal="center" shrinkToFit="1"/>
      <protection locked="0"/>
    </xf>
    <xf numFmtId="183" fontId="2" fillId="0" borderId="54" xfId="0" applyNumberFormat="1" applyFont="1" applyBorder="1" applyAlignment="1" applyProtection="1">
      <alignment horizontal="center" vertical="center" shrinkToFit="1"/>
      <protection locked="0"/>
    </xf>
    <xf numFmtId="183" fontId="2" fillId="0" borderId="48" xfId="0" applyNumberFormat="1" applyFont="1" applyBorder="1" applyAlignment="1" applyProtection="1">
      <alignment horizontal="center" vertical="center" shrinkToFit="1"/>
      <protection locked="0"/>
    </xf>
    <xf numFmtId="183" fontId="2" fillId="0" borderId="59" xfId="0" applyNumberFormat="1" applyFont="1" applyBorder="1" applyAlignment="1" applyProtection="1">
      <alignment horizontal="center" vertical="center" shrinkToFit="1"/>
      <protection locked="0"/>
    </xf>
    <xf numFmtId="183" fontId="2" fillId="0" borderId="61" xfId="0" applyNumberFormat="1" applyFont="1" applyBorder="1" applyAlignment="1" applyProtection="1">
      <alignment horizontal="center" vertical="center" shrinkToFit="1"/>
      <protection locked="0"/>
    </xf>
    <xf numFmtId="183" fontId="2" fillId="0" borderId="64" xfId="0" applyNumberFormat="1" applyFont="1" applyBorder="1" applyAlignment="1" applyProtection="1">
      <alignment horizontal="center" vertical="center" shrinkToFit="1"/>
      <protection locked="0"/>
    </xf>
    <xf numFmtId="177" fontId="0" fillId="0" borderId="0" xfId="0" applyNumberFormat="1" applyAlignment="1">
      <alignment/>
    </xf>
    <xf numFmtId="0" fontId="2" fillId="34" borderId="0" xfId="0" applyFont="1" applyFill="1" applyAlignment="1">
      <alignment/>
    </xf>
    <xf numFmtId="0" fontId="2" fillId="34" borderId="0" xfId="0" applyFont="1" applyFill="1" applyAlignment="1">
      <alignment horizontal="center" shrinkToFit="1"/>
    </xf>
    <xf numFmtId="0" fontId="22" fillId="34" borderId="0" xfId="0" applyFont="1" applyFill="1" applyAlignment="1">
      <alignment horizontal="center" shrinkToFit="1"/>
    </xf>
    <xf numFmtId="49" fontId="2" fillId="34" borderId="0" xfId="0" applyNumberFormat="1" applyFont="1" applyFill="1" applyAlignment="1">
      <alignment horizontal="center" shrinkToFit="1"/>
    </xf>
    <xf numFmtId="0" fontId="2" fillId="34" borderId="0" xfId="0" applyNumberFormat="1" applyFont="1" applyFill="1" applyAlignment="1" applyProtection="1">
      <alignment horizontal="center" shrinkToFit="1"/>
      <protection locked="0"/>
    </xf>
    <xf numFmtId="0" fontId="2" fillId="34" borderId="0" xfId="0" applyFont="1" applyFill="1" applyAlignment="1">
      <alignment vertical="center"/>
    </xf>
    <xf numFmtId="0" fontId="25" fillId="34" borderId="0" xfId="0" applyFont="1" applyFill="1" applyAlignment="1">
      <alignment vertical="center"/>
    </xf>
    <xf numFmtId="49" fontId="2" fillId="34" borderId="0" xfId="0" applyNumberFormat="1" applyFont="1" applyFill="1" applyAlignment="1">
      <alignment vertical="center"/>
    </xf>
    <xf numFmtId="0" fontId="2" fillId="34" borderId="0" xfId="0" applyNumberFormat="1" applyFont="1" applyFill="1" applyAlignment="1" applyProtection="1">
      <alignment vertical="center"/>
      <protection locked="0"/>
    </xf>
    <xf numFmtId="0" fontId="71" fillId="1" borderId="0" xfId="0" applyFont="1" applyFill="1" applyAlignment="1">
      <alignment vertical="center"/>
    </xf>
    <xf numFmtId="14" fontId="35" fillId="0" borderId="0" xfId="60" applyNumberFormat="1" applyAlignment="1">
      <alignment shrinkToFit="1"/>
      <protection/>
    </xf>
    <xf numFmtId="0" fontId="2" fillId="1" borderId="19" xfId="0" applyFont="1" applyFill="1" applyBorder="1" applyAlignment="1">
      <alignment horizontal="center" vertical="center" shrinkToFit="1"/>
    </xf>
    <xf numFmtId="0" fontId="2" fillId="1" borderId="10" xfId="0" applyFont="1" applyFill="1" applyBorder="1" applyAlignment="1">
      <alignment horizontal="center" vertical="center" shrinkToFit="1"/>
    </xf>
    <xf numFmtId="0" fontId="2" fillId="1" borderId="21" xfId="0" applyFont="1" applyFill="1" applyBorder="1" applyAlignment="1">
      <alignment horizontal="center" vertical="center" shrinkToFit="1"/>
    </xf>
    <xf numFmtId="0" fontId="3" fillId="0" borderId="0" xfId="0" applyFont="1" applyAlignment="1">
      <alignment horizontal="center" vertical="top" wrapText="1"/>
    </xf>
    <xf numFmtId="0" fontId="2" fillId="0" borderId="2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96" xfId="0" applyFont="1" applyBorder="1" applyAlignment="1">
      <alignment horizontal="center" vertical="center" shrinkToFit="1"/>
    </xf>
    <xf numFmtId="14" fontId="12" fillId="0" borderId="0" xfId="0" applyNumberFormat="1" applyFont="1" applyAlignment="1">
      <alignment horizontal="center"/>
    </xf>
    <xf numFmtId="0" fontId="2" fillId="1" borderId="17" xfId="0" applyFont="1" applyFill="1" applyBorder="1" applyAlignment="1">
      <alignment horizontal="center" vertical="center" shrinkToFit="1"/>
    </xf>
    <xf numFmtId="0" fontId="2" fillId="1" borderId="0" xfId="0" applyFont="1" applyFill="1" applyAlignment="1">
      <alignment horizontal="center" vertical="center" shrinkToFit="1"/>
    </xf>
    <xf numFmtId="0" fontId="2" fillId="1" borderId="18" xfId="0" applyFont="1" applyFill="1" applyBorder="1" applyAlignment="1">
      <alignment horizontal="center" vertical="center" shrinkToFit="1"/>
    </xf>
    <xf numFmtId="0" fontId="2" fillId="0" borderId="45" xfId="0" applyFont="1" applyBorder="1" applyAlignment="1">
      <alignment horizontal="center" shrinkToFit="1"/>
    </xf>
    <xf numFmtId="0" fontId="2" fillId="0" borderId="52" xfId="0" applyFont="1" applyBorder="1" applyAlignment="1">
      <alignment horizontal="center" shrinkToFit="1"/>
    </xf>
    <xf numFmtId="0" fontId="2" fillId="0" borderId="66" xfId="0" applyFont="1" applyBorder="1" applyAlignment="1">
      <alignment horizontal="center" shrinkToFit="1"/>
    </xf>
    <xf numFmtId="0" fontId="2" fillId="0" borderId="132" xfId="0" applyFont="1" applyBorder="1" applyAlignment="1">
      <alignment horizontal="center" shrinkToFit="1"/>
    </xf>
    <xf numFmtId="0" fontId="2" fillId="0" borderId="133" xfId="0" applyFont="1" applyBorder="1" applyAlignment="1">
      <alignment horizontal="center" shrinkToFit="1"/>
    </xf>
    <xf numFmtId="0" fontId="2" fillId="0" borderId="134" xfId="0" applyFont="1" applyBorder="1" applyAlignment="1">
      <alignment horizontal="center" shrinkToFit="1"/>
    </xf>
    <xf numFmtId="0" fontId="2" fillId="0" borderId="20" xfId="0" applyFont="1" applyBorder="1" applyAlignment="1">
      <alignment horizontal="center" shrinkToFit="1"/>
    </xf>
    <xf numFmtId="0" fontId="2" fillId="0" borderId="11" xfId="0" applyFont="1" applyBorder="1" applyAlignment="1">
      <alignment horizontal="center" shrinkToFit="1"/>
    </xf>
    <xf numFmtId="0" fontId="2" fillId="0" borderId="96" xfId="0" applyFont="1" applyBorder="1" applyAlignment="1">
      <alignment horizontal="center" shrinkToFit="1"/>
    </xf>
    <xf numFmtId="0" fontId="2" fillId="0" borderId="132" xfId="0" applyFont="1" applyBorder="1" applyAlignment="1">
      <alignment horizontal="center" vertical="center" shrinkToFit="1"/>
    </xf>
    <xf numFmtId="0" fontId="2" fillId="0" borderId="133" xfId="0" applyFont="1" applyBorder="1" applyAlignment="1">
      <alignment horizontal="center" vertical="center" shrinkToFit="1"/>
    </xf>
    <xf numFmtId="0" fontId="2" fillId="0" borderId="134" xfId="0" applyFont="1" applyBorder="1" applyAlignment="1">
      <alignment horizontal="center" vertical="center" shrinkToFit="1"/>
    </xf>
    <xf numFmtId="0" fontId="0" fillId="0" borderId="135" xfId="0" applyBorder="1" applyAlignment="1" applyProtection="1">
      <alignment horizontal="center" vertical="center"/>
      <protection locked="0"/>
    </xf>
    <xf numFmtId="0" fontId="0" fillId="0" borderId="136" xfId="0" applyBorder="1" applyAlignment="1" applyProtection="1">
      <alignment horizontal="center" vertical="center"/>
      <protection locked="0"/>
    </xf>
    <xf numFmtId="0" fontId="0" fillId="0" borderId="13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96" xfId="0" applyBorder="1" applyAlignment="1" applyProtection="1">
      <alignment vertical="center"/>
      <protection locked="0"/>
    </xf>
    <xf numFmtId="0" fontId="0" fillId="0" borderId="11" xfId="0" applyBorder="1" applyAlignment="1" applyProtection="1">
      <alignment vertical="center"/>
      <protection locked="0"/>
    </xf>
    <xf numFmtId="14" fontId="0" fillId="0" borderId="20" xfId="0" applyNumberFormat="1" applyBorder="1" applyAlignment="1" applyProtection="1">
      <alignment horizontal="center" vertical="center"/>
      <protection locked="0"/>
    </xf>
    <xf numFmtId="14" fontId="0" fillId="0" borderId="96" xfId="0" applyNumberFormat="1" applyBorder="1" applyAlignment="1" applyProtection="1">
      <alignment horizontal="center" vertical="center"/>
      <protection locked="0"/>
    </xf>
    <xf numFmtId="0" fontId="0" fillId="0" borderId="20"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96" xfId="0" applyBorder="1" applyAlignment="1" applyProtection="1">
      <alignment vertical="center" wrapText="1"/>
      <protection locked="0"/>
    </xf>
    <xf numFmtId="0" fontId="0" fillId="0" borderId="2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96" xfId="0" applyBorder="1" applyAlignment="1" applyProtection="1">
      <alignment horizontal="left" vertical="center"/>
      <protection locked="0"/>
    </xf>
    <xf numFmtId="0" fontId="0" fillId="0" borderId="22" xfId="0" applyBorder="1" applyAlignment="1" applyProtection="1">
      <alignment vertical="center"/>
      <protection locked="0"/>
    </xf>
    <xf numFmtId="0" fontId="0" fillId="0" borderId="12" xfId="0" applyBorder="1" applyAlignment="1" applyProtection="1">
      <alignment vertical="center"/>
      <protection locked="0"/>
    </xf>
    <xf numFmtId="0" fontId="0" fillId="0" borderId="138" xfId="0" applyBorder="1" applyAlignment="1" applyProtection="1">
      <alignment vertical="center"/>
      <protection locked="0"/>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7" xfId="0" applyBorder="1" applyAlignment="1" quotePrefix="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74" xfId="0" applyBorder="1" applyAlignment="1">
      <alignment horizontal="center" vertical="center" shrinkToFit="1"/>
    </xf>
    <xf numFmtId="0" fontId="0" fillId="0" borderId="139" xfId="0" applyBorder="1" applyAlignment="1">
      <alignment horizontal="center" vertical="center" shrinkToFit="1"/>
    </xf>
    <xf numFmtId="0" fontId="0" fillId="0" borderId="73" xfId="0" applyBorder="1" applyAlignment="1">
      <alignment horizontal="center" vertical="center" shrinkToFit="1"/>
    </xf>
    <xf numFmtId="0" fontId="0" fillId="0" borderId="140" xfId="0" applyBorder="1" applyAlignment="1">
      <alignment horizontal="center" vertical="center" shrinkToFit="1"/>
    </xf>
    <xf numFmtId="0" fontId="0" fillId="0" borderId="50" xfId="0" applyBorder="1" applyAlignment="1">
      <alignment horizontal="center" vertical="center" shrinkToFit="1"/>
    </xf>
    <xf numFmtId="0" fontId="0" fillId="0" borderId="141" xfId="0" applyBorder="1" applyAlignment="1">
      <alignment horizontal="center" vertical="center" shrinkToFit="1"/>
    </xf>
    <xf numFmtId="0" fontId="5" fillId="0" borderId="0" xfId="0" applyFont="1" applyAlignment="1">
      <alignment horizontal="center" vertical="center" wrapText="1"/>
    </xf>
    <xf numFmtId="0" fontId="10" fillId="0" borderId="12" xfId="0" applyFont="1" applyBorder="1" applyAlignment="1">
      <alignment horizontal="center" vertical="center"/>
    </xf>
    <xf numFmtId="0" fontId="10" fillId="0" borderId="138" xfId="0"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0" fontId="0" fillId="0" borderId="0" xfId="0" applyAlignment="1" quotePrefix="1">
      <alignment horizontal="center" vertical="center"/>
    </xf>
    <xf numFmtId="0" fontId="5" fillId="0" borderId="0" xfId="0" applyFont="1" applyAlignment="1">
      <alignment vertical="center" wrapText="1"/>
    </xf>
    <xf numFmtId="0" fontId="5" fillId="0" borderId="10" xfId="0" applyFont="1" applyBorder="1" applyAlignment="1">
      <alignment vertical="center" wrapText="1"/>
    </xf>
    <xf numFmtId="56" fontId="8" fillId="0" borderId="16" xfId="0" applyNumberFormat="1" applyFont="1" applyBorder="1" applyAlignment="1">
      <alignment horizontal="center" vertical="center" shrinkToFit="1"/>
    </xf>
    <xf numFmtId="0" fontId="0" fillId="0" borderId="10" xfId="0"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2" xfId="0" applyFont="1" applyBorder="1" applyAlignment="1">
      <alignment horizontal="center" vertical="center" wrapText="1"/>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7" fillId="0" borderId="142" xfId="0" applyFont="1" applyBorder="1" applyAlignment="1">
      <alignment horizontal="center" vertical="center" wrapText="1"/>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38" xfId="0" applyBorder="1" applyAlignment="1">
      <alignment horizontal="center" vertical="center"/>
    </xf>
    <xf numFmtId="0" fontId="0" fillId="0" borderId="10" xfId="0" applyBorder="1" applyAlignment="1" quotePrefix="1">
      <alignment horizontal="center"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quotePrefix="1">
      <alignment horizontal="center" vertical="center"/>
    </xf>
    <xf numFmtId="31" fontId="15" fillId="0" borderId="17" xfId="0" applyNumberFormat="1" applyFont="1" applyBorder="1" applyAlignment="1">
      <alignment horizontal="center" vertical="center" shrinkToFit="1"/>
    </xf>
    <xf numFmtId="31" fontId="15" fillId="0" borderId="18" xfId="0" applyNumberFormat="1"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43"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32" xfId="0" applyFont="1" applyBorder="1" applyAlignment="1">
      <alignment horizontal="center" vertical="center" shrinkToFit="1"/>
    </xf>
    <xf numFmtId="14" fontId="2" fillId="0" borderId="144" xfId="0" applyNumberFormat="1" applyFont="1" applyBorder="1" applyAlignment="1">
      <alignment horizontal="center" vertical="center" wrapText="1"/>
    </xf>
    <xf numFmtId="14" fontId="2" fillId="0" borderId="145" xfId="0" applyNumberFormat="1" applyFont="1" applyBorder="1" applyAlignment="1">
      <alignment horizontal="center" vertical="center" wrapText="1"/>
    </xf>
    <xf numFmtId="14" fontId="2" fillId="0" borderId="146" xfId="0" applyNumberFormat="1" applyFont="1" applyBorder="1" applyAlignment="1">
      <alignment horizontal="center" vertical="center" wrapText="1"/>
    </xf>
    <xf numFmtId="0" fontId="2" fillId="0" borderId="68" xfId="0" applyFont="1" applyBorder="1" applyAlignment="1">
      <alignment horizontal="center" vertical="center" shrinkToFi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5" xfId="0" applyFont="1" applyBorder="1" applyAlignment="1">
      <alignment horizontal="center" vertical="center" wrapText="1"/>
    </xf>
    <xf numFmtId="14" fontId="2" fillId="0" borderId="151" xfId="0" applyNumberFormat="1" applyFont="1" applyBorder="1" applyAlignment="1">
      <alignment horizontal="center" vertical="center" wrapText="1"/>
    </xf>
    <xf numFmtId="176" fontId="2" fillId="0" borderId="152" xfId="0" applyNumberFormat="1" applyFont="1" applyBorder="1" applyAlignment="1">
      <alignment horizontal="center" vertical="center" shrinkToFit="1"/>
    </xf>
    <xf numFmtId="176" fontId="2" fillId="0" borderId="58" xfId="0" applyNumberFormat="1" applyFont="1" applyBorder="1" applyAlignment="1">
      <alignment horizontal="center" vertical="center" shrinkToFit="1"/>
    </xf>
    <xf numFmtId="176" fontId="2" fillId="0" borderId="38" xfId="0" applyNumberFormat="1"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53" xfId="0" applyFont="1" applyBorder="1" applyAlignment="1">
      <alignment horizontal="center" vertical="center" wrapText="1"/>
    </xf>
    <xf numFmtId="0" fontId="2" fillId="0" borderId="154" xfId="0" applyFont="1" applyBorder="1" applyAlignment="1">
      <alignment horizontal="center" vertical="center" wrapText="1"/>
    </xf>
    <xf numFmtId="176" fontId="2" fillId="0" borderId="155" xfId="0" applyNumberFormat="1" applyFont="1" applyBorder="1" applyAlignment="1">
      <alignment horizontal="center" vertical="center" shrinkToFit="1"/>
    </xf>
    <xf numFmtId="14" fontId="2" fillId="0" borderId="156" xfId="0" applyNumberFormat="1" applyFont="1" applyBorder="1" applyAlignment="1">
      <alignment horizontal="center" vertical="center" wrapText="1"/>
    </xf>
    <xf numFmtId="0" fontId="2" fillId="0" borderId="63"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157" xfId="0" applyFont="1" applyBorder="1" applyAlignment="1">
      <alignment horizontal="center" vertical="center" wrapText="1"/>
    </xf>
    <xf numFmtId="0" fontId="2" fillId="0" borderId="115" xfId="0" applyFont="1" applyBorder="1" applyAlignment="1">
      <alignment horizontal="center" vertical="center" wrapText="1"/>
    </xf>
    <xf numFmtId="176" fontId="2" fillId="0" borderId="116" xfId="0" applyNumberFormat="1"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G118"/>
  <sheetViews>
    <sheetView tabSelected="1" zoomScale="75" zoomScaleNormal="75" zoomScalePageLayoutView="0" workbookViewId="0" topLeftCell="A1">
      <selection activeCell="A2" sqref="A2"/>
    </sheetView>
  </sheetViews>
  <sheetFormatPr defaultColWidth="9.00390625" defaultRowHeight="13.5"/>
  <cols>
    <col min="1" max="1" width="5.25390625" style="49" customWidth="1"/>
    <col min="2" max="2" width="4.875" style="49" hidden="1" customWidth="1"/>
    <col min="3" max="3" width="5.625" style="49" hidden="1" customWidth="1"/>
    <col min="4" max="4" width="8.25390625" style="49" customWidth="1"/>
    <col min="5" max="5" width="4.125" style="49" hidden="1" customWidth="1"/>
    <col min="6" max="6" width="7.875" style="49" customWidth="1"/>
    <col min="7" max="7" width="9.25390625" style="49" customWidth="1"/>
    <col min="8" max="8" width="8.50390625" style="49" customWidth="1"/>
    <col min="9" max="9" width="7.625" style="49" customWidth="1"/>
    <col min="10" max="10" width="5.875" style="49" customWidth="1"/>
    <col min="11" max="11" width="11.50390625" style="49" customWidth="1"/>
    <col min="12" max="12" width="2.375" style="49" customWidth="1"/>
    <col min="13" max="13" width="8.25390625" style="49" customWidth="1"/>
    <col min="14" max="14" width="13.875" style="49" customWidth="1"/>
    <col min="15" max="15" width="3.00390625" style="49" customWidth="1"/>
    <col min="16" max="16" width="5.625" style="49" customWidth="1"/>
    <col min="17" max="18" width="13.125" style="49" customWidth="1"/>
    <col min="19" max="20" width="9.00390625" style="49" customWidth="1"/>
    <col min="21" max="21" width="7.875" style="49" customWidth="1"/>
    <col min="22" max="23" width="11.00390625" style="49" customWidth="1"/>
    <col min="24" max="24" width="9.125" style="49" customWidth="1"/>
    <col min="25" max="25" width="7.875" style="49" customWidth="1"/>
    <col min="26" max="26" width="7.125" style="49" customWidth="1"/>
    <col min="27" max="27" width="9.75390625" style="49" customWidth="1"/>
    <col min="28" max="28" width="10.375" style="49" customWidth="1"/>
    <col min="29" max="31" width="9.00390625" style="49" customWidth="1"/>
    <col min="32" max="32" width="12.50390625" style="49" customWidth="1"/>
    <col min="33" max="16384" width="9.00390625" style="49" customWidth="1"/>
  </cols>
  <sheetData>
    <row r="1" s="196" customFormat="1" ht="24">
      <c r="A1" s="197" t="s">
        <v>1990</v>
      </c>
    </row>
    <row r="2" spans="15:20" s="196" customFormat="1" ht="18.75">
      <c r="O2" s="453">
        <v>44721</v>
      </c>
      <c r="P2" s="453"/>
      <c r="Q2" s="453"/>
      <c r="R2" s="385"/>
      <c r="S2" s="385"/>
      <c r="T2" s="385"/>
    </row>
    <row r="3" s="196" customFormat="1" ht="18.75">
      <c r="X3" s="196" t="s">
        <v>730</v>
      </c>
    </row>
    <row r="4" s="196" customFormat="1" ht="18.75"/>
    <row r="5" s="196" customFormat="1" ht="18.75">
      <c r="A5" s="196" t="s">
        <v>671</v>
      </c>
    </row>
    <row r="6" s="196" customFormat="1" ht="24">
      <c r="F6" s="265" t="s">
        <v>732</v>
      </c>
    </row>
    <row r="7" s="196" customFormat="1" ht="21">
      <c r="F7" s="210"/>
    </row>
    <row r="8" s="196" customFormat="1" ht="18.75">
      <c r="F8" s="196" t="s">
        <v>891</v>
      </c>
    </row>
    <row r="9" s="196" customFormat="1" ht="18.75">
      <c r="F9" s="196" t="s">
        <v>890</v>
      </c>
    </row>
    <row r="10" s="196" customFormat="1" ht="18.75">
      <c r="F10" s="196" t="s">
        <v>1222</v>
      </c>
    </row>
    <row r="11" s="196" customFormat="1" ht="18.75">
      <c r="F11" s="425" t="s">
        <v>1946</v>
      </c>
    </row>
    <row r="12" s="196" customFormat="1" ht="18.75">
      <c r="F12" s="196" t="s">
        <v>835</v>
      </c>
    </row>
    <row r="13" s="196" customFormat="1" ht="18.75">
      <c r="G13" s="196" t="s">
        <v>41</v>
      </c>
    </row>
    <row r="14" s="196" customFormat="1" ht="18.75">
      <c r="G14" s="196" t="s">
        <v>719</v>
      </c>
    </row>
    <row r="15" spans="7:8" s="196" customFormat="1" ht="18.75">
      <c r="G15" s="196" t="s">
        <v>692</v>
      </c>
      <c r="H15" s="196" t="s">
        <v>733</v>
      </c>
    </row>
    <row r="16" s="196" customFormat="1" ht="18.75">
      <c r="H16" s="196" t="s">
        <v>734</v>
      </c>
    </row>
    <row r="17" s="196" customFormat="1" ht="18.75">
      <c r="H17" s="196" t="s">
        <v>1940</v>
      </c>
    </row>
    <row r="18" spans="8:16" s="196" customFormat="1" ht="18.75">
      <c r="H18" s="196" t="s">
        <v>1941</v>
      </c>
      <c r="P18" s="196" t="s">
        <v>693</v>
      </c>
    </row>
    <row r="19" s="196" customFormat="1" ht="18.75">
      <c r="H19" s="196" t="s">
        <v>735</v>
      </c>
    </row>
    <row r="20" s="196" customFormat="1" ht="18.75">
      <c r="F20" s="196" t="s">
        <v>672</v>
      </c>
    </row>
    <row r="21" s="196" customFormat="1" ht="18.75">
      <c r="F21" s="196" t="s">
        <v>673</v>
      </c>
    </row>
    <row r="22" s="196" customFormat="1" ht="18.75">
      <c r="F22" s="196" t="s">
        <v>751</v>
      </c>
    </row>
    <row r="23" s="196" customFormat="1" ht="18.75">
      <c r="F23" s="196" t="s">
        <v>896</v>
      </c>
    </row>
    <row r="24" s="196" customFormat="1" ht="18.75">
      <c r="F24" s="274" t="s">
        <v>982</v>
      </c>
    </row>
    <row r="25" s="196" customFormat="1" ht="18.75">
      <c r="F25" s="196" t="s">
        <v>893</v>
      </c>
    </row>
    <row r="26" spans="7:8" s="196" customFormat="1" ht="18.75">
      <c r="G26" s="196" t="s">
        <v>692</v>
      </c>
      <c r="H26" s="196" t="s">
        <v>774</v>
      </c>
    </row>
    <row r="27" s="196" customFormat="1" ht="18.75"/>
    <row r="28" s="196" customFormat="1" ht="18.75">
      <c r="F28" s="196" t="s">
        <v>894</v>
      </c>
    </row>
    <row r="29" spans="7:8" s="196" customFormat="1" ht="18.75">
      <c r="G29" s="196" t="s">
        <v>692</v>
      </c>
      <c r="H29" s="196" t="s">
        <v>775</v>
      </c>
    </row>
    <row r="30" s="196" customFormat="1" ht="18.75"/>
    <row r="31" s="196" customFormat="1" ht="18.75">
      <c r="F31" s="274" t="s">
        <v>895</v>
      </c>
    </row>
    <row r="32" s="196" customFormat="1" ht="18.75"/>
    <row r="33" s="196" customFormat="1" ht="18.75"/>
    <row r="34" s="196" customFormat="1" ht="18.75">
      <c r="A34" s="196" t="s">
        <v>561</v>
      </c>
    </row>
    <row r="35" s="196" customFormat="1" ht="18.75">
      <c r="D35" s="196" t="s">
        <v>626</v>
      </c>
    </row>
    <row r="36" s="196" customFormat="1" ht="18.75">
      <c r="F36" s="196" t="s">
        <v>706</v>
      </c>
    </row>
    <row r="37" s="196" customFormat="1" ht="18.75">
      <c r="F37" s="196" t="s">
        <v>836</v>
      </c>
    </row>
    <row r="38" s="196" customFormat="1" ht="18.75">
      <c r="F38" s="196" t="s">
        <v>772</v>
      </c>
    </row>
    <row r="39" s="196" customFormat="1" ht="18.75">
      <c r="F39" s="196" t="s">
        <v>773</v>
      </c>
    </row>
    <row r="40" s="196" customFormat="1" ht="18.75">
      <c r="F40" s="196" t="s">
        <v>736</v>
      </c>
    </row>
    <row r="41" s="196" customFormat="1" ht="18.75">
      <c r="F41" s="196" t="s">
        <v>750</v>
      </c>
    </row>
    <row r="42" s="196" customFormat="1" ht="18.75">
      <c r="F42" s="196" t="s">
        <v>627</v>
      </c>
    </row>
    <row r="43" s="196" customFormat="1" ht="18.75">
      <c r="F43" s="196" t="s">
        <v>747</v>
      </c>
    </row>
    <row r="44" s="196" customFormat="1" ht="18.75">
      <c r="F44" s="196" t="s">
        <v>897</v>
      </c>
    </row>
    <row r="45" s="196" customFormat="1" ht="18.75">
      <c r="F45" s="196" t="s">
        <v>731</v>
      </c>
    </row>
    <row r="46" s="196" customFormat="1" ht="18.75">
      <c r="F46" s="196" t="s">
        <v>674</v>
      </c>
    </row>
    <row r="47" s="196" customFormat="1" ht="18.75">
      <c r="F47" s="196" t="s">
        <v>715</v>
      </c>
    </row>
    <row r="48" s="196" customFormat="1" ht="18.75">
      <c r="G48" s="196" t="s">
        <v>1987</v>
      </c>
    </row>
    <row r="49" s="196" customFormat="1" ht="18.75">
      <c r="F49" s="196" t="s">
        <v>1988</v>
      </c>
    </row>
    <row r="50" s="196" customFormat="1" ht="18.75">
      <c r="F50" s="425" t="s">
        <v>1989</v>
      </c>
    </row>
    <row r="51" s="196" customFormat="1" ht="18.75">
      <c r="F51" s="196" t="s">
        <v>720</v>
      </c>
    </row>
    <row r="52" s="196" customFormat="1" ht="18.75">
      <c r="F52" s="196" t="s">
        <v>721</v>
      </c>
    </row>
    <row r="53" s="196" customFormat="1" ht="18.75">
      <c r="D53" s="196" t="s">
        <v>628</v>
      </c>
    </row>
    <row r="54" s="196" customFormat="1" ht="18.75">
      <c r="F54" s="196" t="s">
        <v>722</v>
      </c>
    </row>
    <row r="55" s="196" customFormat="1" ht="18.75">
      <c r="F55" s="196" t="s">
        <v>745</v>
      </c>
    </row>
    <row r="56" s="196" customFormat="1" ht="18.75">
      <c r="F56" s="196" t="s">
        <v>631</v>
      </c>
    </row>
    <row r="57" s="196" customFormat="1" ht="21">
      <c r="F57" s="196" t="s">
        <v>827</v>
      </c>
    </row>
    <row r="58" s="196" customFormat="1" ht="18.75">
      <c r="F58" s="196" t="s">
        <v>983</v>
      </c>
    </row>
    <row r="59" s="196" customFormat="1" ht="18.75">
      <c r="F59" s="196" t="s">
        <v>898</v>
      </c>
    </row>
    <row r="60" s="196" customFormat="1" ht="18.75">
      <c r="F60" s="196" t="s">
        <v>645</v>
      </c>
    </row>
    <row r="61" s="196" customFormat="1" ht="21">
      <c r="F61" s="196" t="s">
        <v>828</v>
      </c>
    </row>
    <row r="62" s="196" customFormat="1" ht="18.75">
      <c r="F62" s="196" t="s">
        <v>746</v>
      </c>
    </row>
    <row r="63" s="196" customFormat="1" ht="18.75">
      <c r="F63" s="196" t="s">
        <v>625</v>
      </c>
    </row>
    <row r="64" s="196" customFormat="1" ht="18.75">
      <c r="F64" s="196" t="s">
        <v>562</v>
      </c>
    </row>
    <row r="65" spans="8:13" s="196" customFormat="1" ht="18.75">
      <c r="H65" s="196" t="s">
        <v>563</v>
      </c>
      <c r="I65" s="196" t="s">
        <v>564</v>
      </c>
      <c r="M65" s="196" t="s">
        <v>568</v>
      </c>
    </row>
    <row r="66" spans="9:13" s="196" customFormat="1" ht="18.75">
      <c r="I66" s="196" t="s">
        <v>565</v>
      </c>
      <c r="M66" s="196" t="s">
        <v>569</v>
      </c>
    </row>
    <row r="67" spans="9:13" s="196" customFormat="1" ht="18.75">
      <c r="I67" s="196" t="s">
        <v>566</v>
      </c>
      <c r="M67" s="196" t="s">
        <v>570</v>
      </c>
    </row>
    <row r="68" spans="9:17" s="196" customFormat="1" ht="18.75">
      <c r="I68" s="196" t="s">
        <v>567</v>
      </c>
      <c r="M68" s="196" t="s">
        <v>571</v>
      </c>
      <c r="Q68" s="196" t="s">
        <v>693</v>
      </c>
    </row>
    <row r="69" s="196" customFormat="1" ht="18.75">
      <c r="F69" s="196" t="s">
        <v>637</v>
      </c>
    </row>
    <row r="70" s="196" customFormat="1" ht="18.75">
      <c r="F70" s="196" t="s">
        <v>694</v>
      </c>
    </row>
    <row r="71" s="196" customFormat="1" ht="18.75">
      <c r="F71" s="274" t="s">
        <v>1228</v>
      </c>
    </row>
    <row r="72" s="196" customFormat="1" ht="18.75">
      <c r="F72" s="274" t="s">
        <v>1229</v>
      </c>
    </row>
    <row r="73" s="196" customFormat="1" ht="18.75">
      <c r="F73" s="274" t="s">
        <v>1184</v>
      </c>
    </row>
    <row r="74" s="196" customFormat="1" ht="18.75">
      <c r="F74" s="274" t="s">
        <v>1183</v>
      </c>
    </row>
    <row r="75" s="196" customFormat="1" ht="18.75">
      <c r="F75" s="274" t="s">
        <v>1415</v>
      </c>
    </row>
    <row r="76" s="196" customFormat="1" ht="18.75">
      <c r="F76" s="196" t="s">
        <v>638</v>
      </c>
    </row>
    <row r="77" s="196" customFormat="1" ht="21">
      <c r="F77" s="241" t="s">
        <v>829</v>
      </c>
    </row>
    <row r="78" s="196" customFormat="1" ht="18.75">
      <c r="F78" s="196" t="s">
        <v>639</v>
      </c>
    </row>
    <row r="79" s="196" customFormat="1" ht="18.75">
      <c r="F79" s="211" t="s">
        <v>572</v>
      </c>
    </row>
    <row r="80" s="196" customFormat="1" ht="18.75">
      <c r="F80" s="196" t="s">
        <v>573</v>
      </c>
    </row>
    <row r="81" s="196" customFormat="1" ht="18.75">
      <c r="F81" s="196" t="s">
        <v>574</v>
      </c>
    </row>
    <row r="82" spans="8:14" s="196" customFormat="1" ht="18.75">
      <c r="H82" s="196" t="s">
        <v>695</v>
      </c>
      <c r="N82" s="196" t="s">
        <v>693</v>
      </c>
    </row>
    <row r="83" s="196" customFormat="1" ht="18.75">
      <c r="F83" s="211" t="s">
        <v>830</v>
      </c>
    </row>
    <row r="84" s="196" customFormat="1" ht="18.75">
      <c r="F84" s="196" t="s">
        <v>696</v>
      </c>
    </row>
    <row r="85" spans="6:14" s="196" customFormat="1" ht="18.75">
      <c r="F85" s="196" t="s">
        <v>697</v>
      </c>
      <c r="N85" s="196" t="s">
        <v>693</v>
      </c>
    </row>
    <row r="86" s="196" customFormat="1" ht="18.75">
      <c r="F86" s="274" t="s">
        <v>668</v>
      </c>
    </row>
    <row r="87" s="196" customFormat="1" ht="18.75">
      <c r="F87" s="196" t="s">
        <v>641</v>
      </c>
    </row>
    <row r="88" s="196" customFormat="1" ht="18.75"/>
    <row r="89" s="196" customFormat="1" ht="18.75">
      <c r="D89" s="196" t="s">
        <v>698</v>
      </c>
    </row>
    <row r="90" s="196" customFormat="1" ht="18.75">
      <c r="F90" s="196" t="s">
        <v>575</v>
      </c>
    </row>
    <row r="91" s="196" customFormat="1" ht="18.75">
      <c r="F91" s="196" t="s">
        <v>699</v>
      </c>
    </row>
    <row r="92" s="196" customFormat="1" ht="18.75"/>
    <row r="93" s="196" customFormat="1" ht="18.75">
      <c r="A93" s="196" t="s">
        <v>576</v>
      </c>
    </row>
    <row r="94" s="196" customFormat="1" ht="18.75"/>
    <row r="95" spans="1:23" ht="18" thickBot="1">
      <c r="A95" s="389" t="s">
        <v>168</v>
      </c>
      <c r="B95" s="51"/>
      <c r="C95" s="51"/>
      <c r="D95" s="51"/>
      <c r="E95" s="51"/>
      <c r="F95" s="51"/>
      <c r="G95" s="51"/>
      <c r="H95" s="51"/>
      <c r="I95" s="52"/>
      <c r="J95" s="53"/>
      <c r="K95" s="54"/>
      <c r="L95" s="54"/>
      <c r="M95" s="54"/>
      <c r="N95" s="54"/>
      <c r="O95" s="51"/>
      <c r="P95" s="51"/>
      <c r="Q95" s="51"/>
      <c r="R95" s="51"/>
      <c r="S95" s="51"/>
      <c r="T95" s="51"/>
      <c r="U95" s="51"/>
      <c r="V95" s="51"/>
      <c r="W95" s="50"/>
    </row>
    <row r="96" spans="1:32" ht="29.25" customHeight="1" thickBot="1">
      <c r="A96" s="81" t="s">
        <v>1728</v>
      </c>
      <c r="B96" s="169" t="s">
        <v>623</v>
      </c>
      <c r="C96" s="169" t="s">
        <v>624</v>
      </c>
      <c r="D96" s="82" t="s">
        <v>1726</v>
      </c>
      <c r="E96" s="83" t="s">
        <v>616</v>
      </c>
      <c r="F96" s="83" t="s">
        <v>1732</v>
      </c>
      <c r="G96" s="84" t="s">
        <v>614</v>
      </c>
      <c r="H96" s="85" t="s">
        <v>615</v>
      </c>
      <c r="I96" s="90" t="s">
        <v>594</v>
      </c>
      <c r="J96" s="85" t="s">
        <v>595</v>
      </c>
      <c r="K96" s="240" t="s">
        <v>741</v>
      </c>
      <c r="L96" s="83" t="str">
        <f>IF(M96="","","-")</f>
        <v>-</v>
      </c>
      <c r="M96" s="225" t="s">
        <v>742</v>
      </c>
      <c r="N96" s="90" t="s">
        <v>1719</v>
      </c>
      <c r="O96" s="457" t="s">
        <v>597</v>
      </c>
      <c r="P96" s="458"/>
      <c r="Q96" s="459"/>
      <c r="R96" s="371" t="s">
        <v>1226</v>
      </c>
      <c r="S96" s="371" t="s">
        <v>1227</v>
      </c>
      <c r="T96" s="371" t="s">
        <v>1703</v>
      </c>
      <c r="U96" s="345" t="s">
        <v>1704</v>
      </c>
      <c r="V96" s="283" t="s">
        <v>1223</v>
      </c>
      <c r="W96" s="87" t="s">
        <v>1720</v>
      </c>
      <c r="X96" s="87" t="s">
        <v>598</v>
      </c>
      <c r="Y96" s="86" t="s">
        <v>592</v>
      </c>
      <c r="Z96" s="86" t="s">
        <v>593</v>
      </c>
      <c r="AA96" s="86" t="s">
        <v>1727</v>
      </c>
      <c r="AB96" s="82" t="s">
        <v>608</v>
      </c>
      <c r="AC96" s="88" t="s">
        <v>670</v>
      </c>
      <c r="AD96" s="89" t="s">
        <v>36</v>
      </c>
      <c r="AE96" s="90" t="s">
        <v>600</v>
      </c>
      <c r="AF96" s="91" t="s">
        <v>601</v>
      </c>
    </row>
    <row r="97" spans="1:32" ht="14.25" thickTop="1">
      <c r="A97" s="70">
        <v>1</v>
      </c>
      <c r="B97" s="170"/>
      <c r="C97" s="170"/>
      <c r="D97" s="71">
        <v>2</v>
      </c>
      <c r="E97" s="72" t="str">
        <f>IF(D97="","",VLOOKUP(D97,'参照ﾃｰﾌﾞﾙ'!$A$5:$F$100,3,FALSE))</f>
        <v>002</v>
      </c>
      <c r="F97" s="72" t="str">
        <f>IF(D97="","",VLOOKUP(D97,'参照ﾃｰﾌﾞﾙ'!$A$5:$F$288,4,FALSE))</f>
        <v>１００ｍ</v>
      </c>
      <c r="G97" s="73"/>
      <c r="H97" s="74">
        <f>IF(G97="","",VLOOKUP(G97,'参照ﾃｰﾌﾞﾙ'!$H$5:$I$18,2))</f>
      </c>
      <c r="I97" s="79">
        <v>2</v>
      </c>
      <c r="J97" s="154" t="str">
        <f aca="true" t="shared" si="0" ref="J97:J102">IF(I97="","",IF(I97=1,"男",IF(I97=2,"女","**")))</f>
        <v>女</v>
      </c>
      <c r="K97" s="206" t="s">
        <v>642</v>
      </c>
      <c r="L97" s="161">
        <f aca="true" t="shared" si="1" ref="L97:L102">IF(M97="","","-")</f>
      </c>
      <c r="M97" s="226"/>
      <c r="N97" s="79" t="s">
        <v>564</v>
      </c>
      <c r="O97" s="460" t="s">
        <v>644</v>
      </c>
      <c r="P97" s="461"/>
      <c r="Q97" s="462"/>
      <c r="R97" s="372" t="s">
        <v>1383</v>
      </c>
      <c r="S97" s="372" t="s">
        <v>1388</v>
      </c>
      <c r="T97" s="372"/>
      <c r="U97" s="76" t="s">
        <v>1393</v>
      </c>
      <c r="V97" s="372" t="s">
        <v>1414</v>
      </c>
      <c r="W97" s="76" t="s">
        <v>723</v>
      </c>
      <c r="X97" s="76" t="s">
        <v>577</v>
      </c>
      <c r="Y97" s="75">
        <v>2</v>
      </c>
      <c r="Z97" s="75">
        <v>14</v>
      </c>
      <c r="AA97" s="75"/>
      <c r="AB97" s="71">
        <v>1301</v>
      </c>
      <c r="AC97" s="77" t="s">
        <v>724</v>
      </c>
      <c r="AD97" s="78" t="s">
        <v>728</v>
      </c>
      <c r="AE97" s="79"/>
      <c r="AF97" s="80"/>
    </row>
    <row r="98" spans="1:32" ht="13.5">
      <c r="A98" s="64">
        <v>2</v>
      </c>
      <c r="B98" s="171"/>
      <c r="C98" s="171"/>
      <c r="D98" s="41">
        <v>2</v>
      </c>
      <c r="E98" s="43" t="str">
        <f>IF(D98="","",VLOOKUP(D98,'参照ﾃｰﾌﾞﾙ'!$A$5:$F$100,3,FALSE))</f>
        <v>002</v>
      </c>
      <c r="F98" s="43" t="str">
        <f>IF(D98="","",VLOOKUP(D98,'参照ﾃｰﾌﾞﾙ'!$A$5:$F$288,4,FALSE))</f>
        <v>１００ｍ</v>
      </c>
      <c r="G98" s="57"/>
      <c r="H98" s="56">
        <f>IF(G98="","",VLOOKUP(G98,'参照ﾃｰﾌﾞﾙ'!$H$5:$I$18,2))</f>
      </c>
      <c r="I98" s="63">
        <v>1</v>
      </c>
      <c r="J98" s="58" t="str">
        <f t="shared" si="0"/>
        <v>男</v>
      </c>
      <c r="K98" s="207" t="s">
        <v>642</v>
      </c>
      <c r="L98" s="43">
        <f t="shared" si="1"/>
      </c>
      <c r="M98" s="227"/>
      <c r="N98" s="63" t="s">
        <v>568</v>
      </c>
      <c r="O98" s="463" t="s">
        <v>643</v>
      </c>
      <c r="P98" s="464"/>
      <c r="Q98" s="465"/>
      <c r="R98" s="373" t="s">
        <v>1384</v>
      </c>
      <c r="S98" s="373" t="s">
        <v>1389</v>
      </c>
      <c r="T98" s="373"/>
      <c r="U98" s="60" t="s">
        <v>1394</v>
      </c>
      <c r="V98" s="373" t="s">
        <v>1413</v>
      </c>
      <c r="W98" s="60" t="s">
        <v>723</v>
      </c>
      <c r="X98" s="60" t="s">
        <v>577</v>
      </c>
      <c r="Y98" s="40">
        <v>3</v>
      </c>
      <c r="Z98" s="40">
        <v>18</v>
      </c>
      <c r="AA98" s="40"/>
      <c r="AB98" s="41">
        <v>1010</v>
      </c>
      <c r="AC98" s="42" t="s">
        <v>725</v>
      </c>
      <c r="AD98" s="44" t="s">
        <v>727</v>
      </c>
      <c r="AE98" s="63">
        <v>1</v>
      </c>
      <c r="AF98" s="65"/>
    </row>
    <row r="99" spans="1:32" ht="13.5">
      <c r="A99" s="64">
        <v>3</v>
      </c>
      <c r="B99" s="171"/>
      <c r="C99" s="171"/>
      <c r="D99" s="41">
        <v>3</v>
      </c>
      <c r="E99" s="43" t="str">
        <f>IF(D99="","",VLOOKUP(D99,'参照ﾃｰﾌﾞﾙ'!$A$5:$F$100,3,FALSE))</f>
        <v>003</v>
      </c>
      <c r="F99" s="43" t="str">
        <f>IF(D99="","",VLOOKUP(D99,'参照ﾃｰﾌﾞﾙ'!$A$5:$F$288,4,FALSE))</f>
        <v>２００ｍ</v>
      </c>
      <c r="G99" s="57">
        <v>13</v>
      </c>
      <c r="H99" s="56" t="str">
        <f>IF(G99="","",VLOOKUP(G99,'参照ﾃｰﾌﾞﾙ'!$H$5:$I$18,2))</f>
        <v>少年Ｂ</v>
      </c>
      <c r="I99" s="63">
        <v>2</v>
      </c>
      <c r="J99" s="58" t="str">
        <f t="shared" si="0"/>
        <v>女</v>
      </c>
      <c r="K99" s="207" t="s">
        <v>642</v>
      </c>
      <c r="L99" s="43">
        <f t="shared" si="1"/>
      </c>
      <c r="M99" s="227"/>
      <c r="N99" s="63" t="s">
        <v>569</v>
      </c>
      <c r="O99" s="463" t="s">
        <v>643</v>
      </c>
      <c r="P99" s="464"/>
      <c r="Q99" s="465"/>
      <c r="R99" s="373" t="s">
        <v>1385</v>
      </c>
      <c r="S99" s="373" t="s">
        <v>1390</v>
      </c>
      <c r="T99" s="373">
        <v>6</v>
      </c>
      <c r="U99" s="60" t="s">
        <v>511</v>
      </c>
      <c r="V99" s="373" t="s">
        <v>1413</v>
      </c>
      <c r="W99" s="60" t="s">
        <v>723</v>
      </c>
      <c r="X99" s="60" t="s">
        <v>577</v>
      </c>
      <c r="Y99" s="40">
        <v>1</v>
      </c>
      <c r="Z99" s="40">
        <v>15</v>
      </c>
      <c r="AA99" s="40"/>
      <c r="AB99" s="41">
        <v>2644</v>
      </c>
      <c r="AC99" s="42" t="s">
        <v>726</v>
      </c>
      <c r="AD99" s="44" t="s">
        <v>727</v>
      </c>
      <c r="AE99" s="63"/>
      <c r="AF99" s="65"/>
    </row>
    <row r="100" spans="1:32" ht="13.5">
      <c r="A100" s="64">
        <v>4</v>
      </c>
      <c r="B100" s="171"/>
      <c r="C100" s="171"/>
      <c r="D100" s="41">
        <v>71</v>
      </c>
      <c r="E100" s="43" t="str">
        <f>IF(D100="","",VLOOKUP(D100,'参照ﾃｰﾌﾞﾙ'!$A$5:$F$100,3,FALSE))</f>
        <v>071</v>
      </c>
      <c r="F100" s="43" t="str">
        <f>IF(D100="","",VLOOKUP(D100,'参照ﾃｰﾌﾞﾙ'!$A$5:$F$288,4,FALSE))</f>
        <v>走高跳</v>
      </c>
      <c r="G100" s="57">
        <v>12</v>
      </c>
      <c r="H100" s="56" t="str">
        <f>IF(G100="","",VLOOKUP(G100,'参照ﾃｰﾌﾞﾙ'!$H$5:$I$18,2))</f>
        <v>少年Ａ</v>
      </c>
      <c r="I100" s="63">
        <v>1</v>
      </c>
      <c r="J100" s="58" t="str">
        <f t="shared" si="0"/>
        <v>男</v>
      </c>
      <c r="K100" s="207" t="s">
        <v>642</v>
      </c>
      <c r="L100" s="43">
        <f t="shared" si="1"/>
      </c>
      <c r="M100" s="227"/>
      <c r="N100" s="63" t="s">
        <v>564</v>
      </c>
      <c r="O100" s="463" t="s">
        <v>643</v>
      </c>
      <c r="P100" s="464"/>
      <c r="Q100" s="465"/>
      <c r="R100" s="373" t="s">
        <v>1386</v>
      </c>
      <c r="S100" s="373" t="s">
        <v>1391</v>
      </c>
      <c r="T100" s="373">
        <v>217</v>
      </c>
      <c r="U100" s="60" t="s">
        <v>1395</v>
      </c>
      <c r="V100" s="373" t="s">
        <v>1413</v>
      </c>
      <c r="W100" s="60" t="s">
        <v>723</v>
      </c>
      <c r="X100" s="60" t="s">
        <v>577</v>
      </c>
      <c r="Y100" s="40">
        <v>1</v>
      </c>
      <c r="Z100" s="40">
        <v>16</v>
      </c>
      <c r="AA100" s="40"/>
      <c r="AB100" s="41">
        <v>165</v>
      </c>
      <c r="AC100" s="42" t="s">
        <v>726</v>
      </c>
      <c r="AD100" s="44" t="s">
        <v>727</v>
      </c>
      <c r="AE100" s="63"/>
      <c r="AF100" s="65"/>
    </row>
    <row r="101" spans="1:32" ht="13.5">
      <c r="A101" s="64">
        <v>5</v>
      </c>
      <c r="B101" s="171"/>
      <c r="C101" s="171"/>
      <c r="D101" s="41">
        <v>44</v>
      </c>
      <c r="E101" s="43" t="str">
        <f>IF(D101="","",VLOOKUP(D101,'参照ﾃｰﾌﾞﾙ'!$A$5:$F$100,3,FALSE))</f>
        <v>044</v>
      </c>
      <c r="F101" s="43" t="str">
        <f>IF(D101="","",VLOOKUP(D101,'参照ﾃｰﾌﾞﾙ'!$A$5:$F$288,4,FALSE))</f>
        <v>１００ｍＨ(83.8cm_8.5m)</v>
      </c>
      <c r="G101" s="57"/>
      <c r="H101" s="56">
        <f>IF(G101="","",VLOOKUP(G101,'参照ﾃｰﾌﾞﾙ'!$H$5:$I$18,2))</f>
      </c>
      <c r="I101" s="63">
        <v>2</v>
      </c>
      <c r="J101" s="58" t="str">
        <f t="shared" si="0"/>
        <v>女</v>
      </c>
      <c r="K101" s="207" t="s">
        <v>642</v>
      </c>
      <c r="L101" s="43">
        <f t="shared" si="1"/>
      </c>
      <c r="M101" s="227"/>
      <c r="N101" s="63" t="s">
        <v>564</v>
      </c>
      <c r="O101" s="463" t="s">
        <v>643</v>
      </c>
      <c r="P101" s="464"/>
      <c r="Q101" s="465"/>
      <c r="R101" s="373" t="s">
        <v>1387</v>
      </c>
      <c r="S101" s="373" t="s">
        <v>1392</v>
      </c>
      <c r="T101" s="373">
        <v>219</v>
      </c>
      <c r="U101" s="60" t="s">
        <v>1698</v>
      </c>
      <c r="V101" s="373" t="s">
        <v>1413</v>
      </c>
      <c r="W101" s="60" t="s">
        <v>723</v>
      </c>
      <c r="X101" s="60" t="s">
        <v>577</v>
      </c>
      <c r="Y101" s="40"/>
      <c r="Z101" s="40">
        <v>24</v>
      </c>
      <c r="AA101" s="40" t="s">
        <v>729</v>
      </c>
      <c r="AB101" s="41">
        <v>1482</v>
      </c>
      <c r="AC101" s="42" t="s">
        <v>726</v>
      </c>
      <c r="AD101" s="44" t="s">
        <v>727</v>
      </c>
      <c r="AE101" s="63"/>
      <c r="AF101" s="65"/>
    </row>
    <row r="102" spans="1:32" ht="13.5">
      <c r="A102" s="64">
        <v>6</v>
      </c>
      <c r="B102" s="171"/>
      <c r="C102" s="171"/>
      <c r="D102" s="41"/>
      <c r="E102" s="43">
        <f>IF(D102="","",VLOOKUP(D102,'参照ﾃｰﾌﾞﾙ'!$A$5:$F$100,3,FALSE))</f>
      </c>
      <c r="F102" s="43">
        <f>IF(D102="","",VLOOKUP(D102,'参照ﾃｰﾌﾞﾙ'!$A$5:$F$288,4,FALSE))</f>
      </c>
      <c r="G102" s="57"/>
      <c r="H102" s="56">
        <f>IF(G102="","",VLOOKUP(G102,'参照ﾃｰﾌﾞﾙ'!$H$5:$I$18,2))</f>
      </c>
      <c r="I102" s="63"/>
      <c r="J102" s="58">
        <f t="shared" si="0"/>
      </c>
      <c r="K102" s="207"/>
      <c r="L102" s="43">
        <f t="shared" si="1"/>
      </c>
      <c r="M102" s="227"/>
      <c r="N102" s="63"/>
      <c r="O102" s="463"/>
      <c r="P102" s="464"/>
      <c r="Q102" s="465"/>
      <c r="R102" s="373"/>
      <c r="S102" s="373"/>
      <c r="T102" s="373"/>
      <c r="U102" s="60"/>
      <c r="V102" s="373"/>
      <c r="W102" s="60">
        <f>IF(D102="","",'基本データ'!$C$15)</f>
      </c>
      <c r="X102" s="60">
        <f>IF($D102="","",'基本データ'!$C$17)</f>
      </c>
      <c r="Y102" s="40"/>
      <c r="Z102" s="40"/>
      <c r="AA102" s="40"/>
      <c r="AB102" s="41"/>
      <c r="AC102" s="42"/>
      <c r="AD102" s="44"/>
      <c r="AE102" s="63"/>
      <c r="AF102" s="65"/>
    </row>
    <row r="104" spans="4:32" s="55" customFormat="1" ht="153" customHeight="1">
      <c r="D104" s="55" t="s">
        <v>650</v>
      </c>
      <c r="G104" s="55" t="s">
        <v>649</v>
      </c>
      <c r="I104" s="55" t="s">
        <v>651</v>
      </c>
      <c r="K104" s="55" t="s">
        <v>749</v>
      </c>
      <c r="L104" s="449" t="s">
        <v>748</v>
      </c>
      <c r="M104" s="449"/>
      <c r="N104" s="55" t="s">
        <v>647</v>
      </c>
      <c r="O104" s="449" t="s">
        <v>648</v>
      </c>
      <c r="P104" s="449"/>
      <c r="Q104" s="449"/>
      <c r="R104" s="55" t="s">
        <v>1396</v>
      </c>
      <c r="S104" s="55" t="s">
        <v>1397</v>
      </c>
      <c r="T104" s="55" t="s">
        <v>1398</v>
      </c>
      <c r="V104" s="55" t="s">
        <v>1416</v>
      </c>
      <c r="W104" s="55" t="s">
        <v>646</v>
      </c>
      <c r="Y104" s="55" t="s">
        <v>1399</v>
      </c>
      <c r="AB104" s="55" t="s">
        <v>578</v>
      </c>
      <c r="AE104" s="55" t="s">
        <v>737</v>
      </c>
      <c r="AF104" s="55" t="s">
        <v>1400</v>
      </c>
    </row>
    <row r="105" ht="22.5" customHeight="1" thickBot="1">
      <c r="A105" s="389" t="s">
        <v>169</v>
      </c>
    </row>
    <row r="106" spans="1:33" ht="25.5" customHeight="1" thickBot="1">
      <c r="A106" s="81" t="s">
        <v>1728</v>
      </c>
      <c r="B106" s="136" t="s">
        <v>617</v>
      </c>
      <c r="C106" s="87" t="s">
        <v>618</v>
      </c>
      <c r="D106" s="82" t="s">
        <v>1726</v>
      </c>
      <c r="E106" s="88" t="s">
        <v>1724</v>
      </c>
      <c r="F106" s="89" t="s">
        <v>1732</v>
      </c>
      <c r="G106" s="84" t="s">
        <v>614</v>
      </c>
      <c r="H106" s="85" t="s">
        <v>615</v>
      </c>
      <c r="I106" s="90" t="s">
        <v>594</v>
      </c>
      <c r="J106" s="85" t="s">
        <v>595</v>
      </c>
      <c r="K106" s="457" t="s">
        <v>34</v>
      </c>
      <c r="L106" s="458"/>
      <c r="M106" s="459"/>
      <c r="N106" s="240" t="s">
        <v>741</v>
      </c>
      <c r="O106" s="83" t="str">
        <f aca="true" t="shared" si="2" ref="O106:O118">IF(P106="","","-")</f>
        <v>-</v>
      </c>
      <c r="P106" s="225" t="s">
        <v>742</v>
      </c>
      <c r="Q106" s="86" t="s">
        <v>1719</v>
      </c>
      <c r="R106" s="86" t="s">
        <v>596</v>
      </c>
      <c r="S106" s="371" t="s">
        <v>1226</v>
      </c>
      <c r="T106" s="371" t="s">
        <v>1227</v>
      </c>
      <c r="U106" s="371" t="s">
        <v>1703</v>
      </c>
      <c r="V106" s="345" t="s">
        <v>1704</v>
      </c>
      <c r="W106" s="283" t="s">
        <v>1223</v>
      </c>
      <c r="X106" s="87" t="s">
        <v>1720</v>
      </c>
      <c r="Y106" s="94" t="s">
        <v>598</v>
      </c>
      <c r="Z106" s="86" t="s">
        <v>592</v>
      </c>
      <c r="AA106" s="86" t="s">
        <v>593</v>
      </c>
      <c r="AB106" s="86" t="s">
        <v>1727</v>
      </c>
      <c r="AC106" s="90" t="s">
        <v>1729</v>
      </c>
      <c r="AD106" s="97" t="s">
        <v>669</v>
      </c>
      <c r="AE106" s="98" t="s">
        <v>609</v>
      </c>
      <c r="AF106" s="90" t="s">
        <v>599</v>
      </c>
      <c r="AG106" s="91" t="s">
        <v>601</v>
      </c>
    </row>
    <row r="107" spans="1:33" ht="14.25" thickTop="1">
      <c r="A107" s="100">
        <v>1</v>
      </c>
      <c r="B107" s="137">
        <v>201</v>
      </c>
      <c r="C107" s="137">
        <v>1</v>
      </c>
      <c r="D107" s="160">
        <v>601</v>
      </c>
      <c r="E107" s="161" t="e">
        <f>IF($D107="","",VLOOKUP($D107,'参照ﾃｰﾌﾞﾙ'!$A$5:$F$288,3,FALSE))</f>
        <v>#N/A</v>
      </c>
      <c r="F107" s="162" t="e">
        <f>IF($D107="","",VLOOKUP(D107,'参照ﾃｰﾌﾞﾙ'!$A$5:$F$288,4,FALSE))</f>
        <v>#N/A</v>
      </c>
      <c r="G107" s="79"/>
      <c r="H107" s="156">
        <f>IF(G107="","",VLOOKUP(G107,'参照ﾃｰﾌﾞﾙ'!$H$5:$I$18,2))</f>
      </c>
      <c r="I107" s="103">
        <v>1</v>
      </c>
      <c r="J107" s="156" t="str">
        <f>IF(I107="","",IF(I107=1,"男",IF(I107=2,"女","**")))</f>
        <v>男</v>
      </c>
      <c r="K107" s="466" t="s">
        <v>654</v>
      </c>
      <c r="L107" s="467"/>
      <c r="M107" s="468"/>
      <c r="N107" s="199" t="s">
        <v>577</v>
      </c>
      <c r="O107" s="421">
        <f t="shared" si="2"/>
      </c>
      <c r="P107" s="228"/>
      <c r="Q107" s="102" t="s">
        <v>564</v>
      </c>
      <c r="R107" s="102" t="s">
        <v>643</v>
      </c>
      <c r="S107" s="376" t="s">
        <v>1383</v>
      </c>
      <c r="T107" s="376" t="s">
        <v>1388</v>
      </c>
      <c r="U107" s="376"/>
      <c r="V107" s="92" t="s">
        <v>1393</v>
      </c>
      <c r="W107" s="376" t="s">
        <v>1413</v>
      </c>
      <c r="X107" s="92">
        <f>IF($N107="","",'基本データ'!$C$15)</f>
        <v>0</v>
      </c>
      <c r="Y107" s="95">
        <f>IF($N107="","",'基本データ'!$C$17)</f>
        <v>0</v>
      </c>
      <c r="Z107" s="102">
        <v>2</v>
      </c>
      <c r="AA107" s="102">
        <v>17</v>
      </c>
      <c r="AB107" s="102"/>
      <c r="AC107" s="103">
        <v>4230</v>
      </c>
      <c r="AD107" s="104" t="s">
        <v>652</v>
      </c>
      <c r="AE107" s="105" t="s">
        <v>653</v>
      </c>
      <c r="AF107" s="79"/>
      <c r="AG107" s="106"/>
    </row>
    <row r="108" spans="1:33" ht="13.5">
      <c r="A108" s="107"/>
      <c r="B108" s="135">
        <v>202</v>
      </c>
      <c r="C108" s="108">
        <v>2</v>
      </c>
      <c r="D108" s="163"/>
      <c r="E108" s="164"/>
      <c r="F108" s="157"/>
      <c r="G108" s="110"/>
      <c r="H108" s="157"/>
      <c r="I108" s="110"/>
      <c r="J108" s="157"/>
      <c r="K108" s="454"/>
      <c r="L108" s="455"/>
      <c r="M108" s="456"/>
      <c r="N108" s="200" t="s">
        <v>577</v>
      </c>
      <c r="O108" s="422">
        <f t="shared" si="2"/>
      </c>
      <c r="P108" s="229"/>
      <c r="Q108" s="109" t="s">
        <v>568</v>
      </c>
      <c r="R108" s="109" t="s">
        <v>643</v>
      </c>
      <c r="S108" s="377" t="s">
        <v>1384</v>
      </c>
      <c r="T108" s="377" t="s">
        <v>1389</v>
      </c>
      <c r="U108" s="377"/>
      <c r="V108" s="93" t="s">
        <v>1394</v>
      </c>
      <c r="W108" s="377" t="s">
        <v>1413</v>
      </c>
      <c r="X108" s="93">
        <f>IF($N108="","",'基本データ'!$C$15)</f>
        <v>0</v>
      </c>
      <c r="Y108" s="96">
        <f>IF($N108="","",'基本データ'!$C$17)</f>
        <v>0</v>
      </c>
      <c r="Z108" s="109">
        <v>2</v>
      </c>
      <c r="AA108" s="109">
        <v>17</v>
      </c>
      <c r="AB108" s="109"/>
      <c r="AC108" s="110"/>
      <c r="AD108" s="111"/>
      <c r="AE108" s="112"/>
      <c r="AF108" s="110"/>
      <c r="AG108" s="113"/>
    </row>
    <row r="109" spans="1:33" ht="13.5">
      <c r="A109" s="107"/>
      <c r="B109" s="135">
        <v>203</v>
      </c>
      <c r="C109" s="108">
        <v>3</v>
      </c>
      <c r="D109" s="163"/>
      <c r="E109" s="164"/>
      <c r="F109" s="157"/>
      <c r="G109" s="110"/>
      <c r="H109" s="157"/>
      <c r="I109" s="110"/>
      <c r="J109" s="157"/>
      <c r="K109" s="454"/>
      <c r="L109" s="455"/>
      <c r="M109" s="456"/>
      <c r="N109" s="200" t="s">
        <v>577</v>
      </c>
      <c r="O109" s="422">
        <f t="shared" si="2"/>
      </c>
      <c r="P109" s="229"/>
      <c r="Q109" s="109" t="s">
        <v>569</v>
      </c>
      <c r="R109" s="109" t="s">
        <v>643</v>
      </c>
      <c r="S109" s="377" t="s">
        <v>1385</v>
      </c>
      <c r="T109" s="377" t="s">
        <v>1390</v>
      </c>
      <c r="U109" s="377"/>
      <c r="V109" s="93" t="s">
        <v>1394</v>
      </c>
      <c r="W109" s="377" t="s">
        <v>1413</v>
      </c>
      <c r="X109" s="114">
        <f>IF($N109="","",'基本データ'!$C$15)</f>
        <v>0</v>
      </c>
      <c r="Y109" s="115">
        <f>IF($N109="","",'基本データ'!$C$17)</f>
        <v>0</v>
      </c>
      <c r="Z109" s="109">
        <v>1</v>
      </c>
      <c r="AA109" s="109">
        <v>16</v>
      </c>
      <c r="AB109" s="109"/>
      <c r="AC109" s="110"/>
      <c r="AD109" s="111"/>
      <c r="AE109" s="112"/>
      <c r="AF109" s="110"/>
      <c r="AG109" s="113"/>
    </row>
    <row r="110" spans="1:33" ht="13.5">
      <c r="A110" s="107"/>
      <c r="B110" s="135">
        <v>204</v>
      </c>
      <c r="C110" s="108">
        <v>4</v>
      </c>
      <c r="D110" s="163"/>
      <c r="E110" s="164"/>
      <c r="F110" s="157"/>
      <c r="G110" s="110"/>
      <c r="H110" s="157"/>
      <c r="I110" s="110"/>
      <c r="J110" s="157"/>
      <c r="K110" s="454"/>
      <c r="L110" s="455"/>
      <c r="M110" s="456"/>
      <c r="N110" s="200" t="s">
        <v>577</v>
      </c>
      <c r="O110" s="422">
        <f t="shared" si="2"/>
      </c>
      <c r="P110" s="229"/>
      <c r="Q110" s="109" t="s">
        <v>564</v>
      </c>
      <c r="R110" s="109" t="s">
        <v>643</v>
      </c>
      <c r="S110" s="377" t="s">
        <v>1386</v>
      </c>
      <c r="T110" s="377" t="s">
        <v>1391</v>
      </c>
      <c r="U110" s="377"/>
      <c r="V110" s="93" t="s">
        <v>1394</v>
      </c>
      <c r="W110" s="377" t="s">
        <v>1413</v>
      </c>
      <c r="X110" s="114">
        <f>IF($N110="","",'基本データ'!$C$15)</f>
        <v>0</v>
      </c>
      <c r="Y110" s="115">
        <f>IF($N110="","",'基本データ'!$C$17)</f>
        <v>0</v>
      </c>
      <c r="Z110" s="109">
        <v>1</v>
      </c>
      <c r="AA110" s="109">
        <v>16</v>
      </c>
      <c r="AB110" s="109"/>
      <c r="AC110" s="110"/>
      <c r="AD110" s="111"/>
      <c r="AE110" s="112"/>
      <c r="AF110" s="110"/>
      <c r="AG110" s="113"/>
    </row>
    <row r="111" spans="1:33" ht="13.5">
      <c r="A111" s="107"/>
      <c r="B111" s="135">
        <v>205</v>
      </c>
      <c r="C111" s="108">
        <v>5</v>
      </c>
      <c r="D111" s="163"/>
      <c r="E111" s="164"/>
      <c r="F111" s="157"/>
      <c r="G111" s="110"/>
      <c r="H111" s="157"/>
      <c r="I111" s="110"/>
      <c r="J111" s="157"/>
      <c r="K111" s="232"/>
      <c r="L111" s="233"/>
      <c r="M111" s="234"/>
      <c r="N111" s="200"/>
      <c r="O111" s="422">
        <f t="shared" si="2"/>
      </c>
      <c r="P111" s="229"/>
      <c r="Q111" s="109"/>
      <c r="R111" s="109"/>
      <c r="S111" s="377"/>
      <c r="T111" s="377"/>
      <c r="U111" s="377"/>
      <c r="V111" s="93"/>
      <c r="W111" s="377"/>
      <c r="X111" s="114">
        <f>IF($N111="","",'基本データ'!$C$15)</f>
      </c>
      <c r="Y111" s="114">
        <f>IF($N111="","",'基本データ'!$C$17)</f>
      </c>
      <c r="Z111" s="109"/>
      <c r="AA111" s="109"/>
      <c r="AB111" s="109"/>
      <c r="AC111" s="110"/>
      <c r="AD111" s="111"/>
      <c r="AE111" s="112"/>
      <c r="AF111" s="110"/>
      <c r="AG111" s="113"/>
    </row>
    <row r="112" spans="1:33" ht="13.5">
      <c r="A112" s="116"/>
      <c r="B112" s="101">
        <v>206</v>
      </c>
      <c r="C112" s="101">
        <v>6</v>
      </c>
      <c r="D112" s="165"/>
      <c r="E112" s="166"/>
      <c r="F112" s="156"/>
      <c r="G112" s="119"/>
      <c r="H112" s="156"/>
      <c r="I112" s="119"/>
      <c r="J112" s="156"/>
      <c r="K112" s="446"/>
      <c r="L112" s="447"/>
      <c r="M112" s="448"/>
      <c r="N112" s="201"/>
      <c r="O112" s="423">
        <f t="shared" si="2"/>
      </c>
      <c r="P112" s="230"/>
      <c r="Q112" s="117"/>
      <c r="R112" s="117"/>
      <c r="S112" s="374"/>
      <c r="T112" s="374"/>
      <c r="U112" s="374"/>
      <c r="V112" s="118"/>
      <c r="W112" s="374"/>
      <c r="X112" s="118">
        <f>IF($N112="","",'基本データ'!$C$15)</f>
      </c>
      <c r="Y112" s="118">
        <f>IF($N112="","",'基本データ'!$C$17)</f>
      </c>
      <c r="Z112" s="117"/>
      <c r="AA112" s="117"/>
      <c r="AB112" s="117"/>
      <c r="AC112" s="119"/>
      <c r="AD112" s="120"/>
      <c r="AE112" s="121"/>
      <c r="AF112" s="119"/>
      <c r="AG112" s="122"/>
    </row>
    <row r="113" spans="1:33" ht="13.5">
      <c r="A113" s="123">
        <v>2</v>
      </c>
      <c r="B113" s="135">
        <v>207</v>
      </c>
      <c r="C113" s="108">
        <v>1</v>
      </c>
      <c r="D113" s="41">
        <v>601</v>
      </c>
      <c r="E113" s="43" t="e">
        <f>IF($D113="","",VLOOKUP($D113,'参照ﾃｰﾌﾞﾙ'!$A$5:$F$288,3,FALSE))</f>
        <v>#N/A</v>
      </c>
      <c r="F113" s="58" t="e">
        <f>IF($D113="","",VLOOKUP(D113,'参照ﾃｰﾌﾞﾙ'!$A$5:$F$288,4,FALSE))</f>
        <v>#N/A</v>
      </c>
      <c r="G113" s="63"/>
      <c r="H113" s="158">
        <f>IF(G113="","",VLOOKUP(G113,'参照ﾃｰﾌﾞﾙ'!$H$5:$I$18,2))</f>
      </c>
      <c r="I113" s="126">
        <v>1</v>
      </c>
      <c r="J113" s="158" t="str">
        <f>IF(I113="","",IF(I113=1,"男",IF(I113=2,"女","**")))</f>
        <v>男</v>
      </c>
      <c r="K113" s="450" t="s">
        <v>655</v>
      </c>
      <c r="L113" s="451"/>
      <c r="M113" s="452"/>
      <c r="N113" s="202" t="s">
        <v>577</v>
      </c>
      <c r="O113" s="424">
        <f t="shared" si="2"/>
      </c>
      <c r="P113" s="231"/>
      <c r="Q113" s="124" t="s">
        <v>564</v>
      </c>
      <c r="R113" s="124" t="s">
        <v>643</v>
      </c>
      <c r="S113" s="386" t="s">
        <v>1401</v>
      </c>
      <c r="T113" s="386" t="s">
        <v>1407</v>
      </c>
      <c r="U113" s="386"/>
      <c r="V113" s="388" t="s">
        <v>1393</v>
      </c>
      <c r="W113" s="386" t="s">
        <v>1413</v>
      </c>
      <c r="X113" s="387">
        <f>IF($N113="","",'基本データ'!$C$15)</f>
        <v>0</v>
      </c>
      <c r="Y113" s="387">
        <f>IF($N113="","",'基本データ'!$C$17)</f>
        <v>0</v>
      </c>
      <c r="Z113" s="124">
        <v>3</v>
      </c>
      <c r="AA113" s="124">
        <v>18</v>
      </c>
      <c r="AB113" s="124"/>
      <c r="AC113" s="126">
        <v>4200</v>
      </c>
      <c r="AD113" s="127" t="s">
        <v>577</v>
      </c>
      <c r="AE113" s="128" t="s">
        <v>143</v>
      </c>
      <c r="AF113" s="126"/>
      <c r="AG113" s="129"/>
    </row>
    <row r="114" spans="1:33" ht="13.5">
      <c r="A114" s="107"/>
      <c r="B114" s="135">
        <v>208</v>
      </c>
      <c r="C114" s="108">
        <v>2</v>
      </c>
      <c r="D114" s="163"/>
      <c r="E114" s="164"/>
      <c r="F114" s="157"/>
      <c r="G114" s="110"/>
      <c r="H114" s="157"/>
      <c r="I114" s="110"/>
      <c r="J114" s="157"/>
      <c r="K114" s="454"/>
      <c r="L114" s="455"/>
      <c r="M114" s="456"/>
      <c r="N114" s="200" t="s">
        <v>577</v>
      </c>
      <c r="O114" s="422">
        <f t="shared" si="2"/>
      </c>
      <c r="P114" s="229"/>
      <c r="Q114" s="109" t="s">
        <v>568</v>
      </c>
      <c r="R114" s="109" t="s">
        <v>643</v>
      </c>
      <c r="S114" s="377" t="s">
        <v>1402</v>
      </c>
      <c r="T114" s="377" t="s">
        <v>1412</v>
      </c>
      <c r="U114" s="377"/>
      <c r="V114" s="93" t="s">
        <v>1394</v>
      </c>
      <c r="W114" s="377" t="s">
        <v>1413</v>
      </c>
      <c r="X114" s="114">
        <f>IF($N114="","",'基本データ'!$C$15)</f>
        <v>0</v>
      </c>
      <c r="Y114" s="114">
        <f>IF($N114="","",'基本データ'!$C$17)</f>
        <v>0</v>
      </c>
      <c r="Z114" s="109">
        <v>3</v>
      </c>
      <c r="AA114" s="109">
        <v>18</v>
      </c>
      <c r="AB114" s="109"/>
      <c r="AC114" s="110"/>
      <c r="AD114" s="111"/>
      <c r="AE114" s="112"/>
      <c r="AF114" s="110"/>
      <c r="AG114" s="113"/>
    </row>
    <row r="115" spans="1:33" ht="13.5">
      <c r="A115" s="107"/>
      <c r="B115" s="135">
        <v>209</v>
      </c>
      <c r="C115" s="108">
        <v>3</v>
      </c>
      <c r="D115" s="163"/>
      <c r="E115" s="164"/>
      <c r="F115" s="157"/>
      <c r="G115" s="110"/>
      <c r="H115" s="157"/>
      <c r="I115" s="110"/>
      <c r="J115" s="157"/>
      <c r="K115" s="454"/>
      <c r="L115" s="455"/>
      <c r="M115" s="456"/>
      <c r="N115" s="200" t="s">
        <v>577</v>
      </c>
      <c r="O115" s="422">
        <f t="shared" si="2"/>
      </c>
      <c r="P115" s="229"/>
      <c r="Q115" s="109" t="s">
        <v>564</v>
      </c>
      <c r="R115" s="109" t="s">
        <v>643</v>
      </c>
      <c r="S115" s="377" t="s">
        <v>1403</v>
      </c>
      <c r="T115" s="377" t="s">
        <v>1411</v>
      </c>
      <c r="U115" s="377"/>
      <c r="V115" s="93" t="s">
        <v>1394</v>
      </c>
      <c r="W115" s="377" t="s">
        <v>1413</v>
      </c>
      <c r="X115" s="114">
        <f>IF($N115="","",'基本データ'!$C$15)</f>
        <v>0</v>
      </c>
      <c r="Y115" s="114">
        <f>IF($N115="","",'基本データ'!$C$17)</f>
        <v>0</v>
      </c>
      <c r="Z115" s="109">
        <v>3</v>
      </c>
      <c r="AA115" s="109">
        <v>18</v>
      </c>
      <c r="AB115" s="109"/>
      <c r="AC115" s="110"/>
      <c r="AD115" s="111"/>
      <c r="AE115" s="112"/>
      <c r="AF115" s="110"/>
      <c r="AG115" s="113"/>
    </row>
    <row r="116" spans="1:33" ht="13.5">
      <c r="A116" s="107"/>
      <c r="B116" s="135">
        <v>210</v>
      </c>
      <c r="C116" s="108">
        <v>4</v>
      </c>
      <c r="D116" s="163"/>
      <c r="E116" s="164"/>
      <c r="F116" s="157"/>
      <c r="G116" s="110"/>
      <c r="H116" s="157"/>
      <c r="I116" s="110"/>
      <c r="J116" s="157"/>
      <c r="K116" s="454"/>
      <c r="L116" s="455"/>
      <c r="M116" s="456"/>
      <c r="N116" s="200" t="s">
        <v>577</v>
      </c>
      <c r="O116" s="422">
        <f t="shared" si="2"/>
      </c>
      <c r="P116" s="229"/>
      <c r="Q116" s="109" t="s">
        <v>568</v>
      </c>
      <c r="R116" s="109" t="s">
        <v>643</v>
      </c>
      <c r="S116" s="377" t="s">
        <v>1404</v>
      </c>
      <c r="T116" s="377" t="s">
        <v>1410</v>
      </c>
      <c r="U116" s="377"/>
      <c r="V116" s="93" t="s">
        <v>1394</v>
      </c>
      <c r="W116" s="377" t="s">
        <v>1413</v>
      </c>
      <c r="X116" s="114">
        <f>IF($N116="","",'基本データ'!$C$15)</f>
        <v>0</v>
      </c>
      <c r="Y116" s="114">
        <f>IF($N116="","",'基本データ'!$C$17)</f>
        <v>0</v>
      </c>
      <c r="Z116" s="109">
        <v>2</v>
      </c>
      <c r="AA116" s="109">
        <v>17</v>
      </c>
      <c r="AB116" s="109"/>
      <c r="AC116" s="110"/>
      <c r="AD116" s="111"/>
      <c r="AE116" s="112"/>
      <c r="AF116" s="110"/>
      <c r="AG116" s="113"/>
    </row>
    <row r="117" spans="1:33" ht="13.5">
      <c r="A117" s="107"/>
      <c r="B117" s="135">
        <v>211</v>
      </c>
      <c r="C117" s="108">
        <v>5</v>
      </c>
      <c r="D117" s="163"/>
      <c r="E117" s="164"/>
      <c r="F117" s="157"/>
      <c r="G117" s="110"/>
      <c r="H117" s="157"/>
      <c r="I117" s="110"/>
      <c r="J117" s="157"/>
      <c r="K117" s="454"/>
      <c r="L117" s="455"/>
      <c r="M117" s="456"/>
      <c r="N117" s="200" t="s">
        <v>577</v>
      </c>
      <c r="O117" s="422">
        <f t="shared" si="2"/>
      </c>
      <c r="P117" s="229"/>
      <c r="Q117" s="109" t="s">
        <v>569</v>
      </c>
      <c r="R117" s="109" t="s">
        <v>643</v>
      </c>
      <c r="S117" s="375" t="s">
        <v>1405</v>
      </c>
      <c r="T117" s="375" t="s">
        <v>1409</v>
      </c>
      <c r="U117" s="375"/>
      <c r="V117" s="114" t="s">
        <v>1235</v>
      </c>
      <c r="W117" s="375" t="s">
        <v>1413</v>
      </c>
      <c r="X117" s="114">
        <f>IF($N117="","",'基本データ'!$C$15)</f>
        <v>0</v>
      </c>
      <c r="Y117" s="114">
        <f>IF($N117="","",'基本データ'!$C$17)</f>
        <v>0</v>
      </c>
      <c r="Z117" s="109">
        <v>2</v>
      </c>
      <c r="AA117" s="109">
        <v>17</v>
      </c>
      <c r="AB117" s="109"/>
      <c r="AC117" s="110"/>
      <c r="AD117" s="111"/>
      <c r="AE117" s="112"/>
      <c r="AF117" s="110"/>
      <c r="AG117" s="113"/>
    </row>
    <row r="118" spans="1:33" ht="13.5">
      <c r="A118" s="116"/>
      <c r="B118" s="101">
        <v>212</v>
      </c>
      <c r="C118" s="101">
        <v>6</v>
      </c>
      <c r="D118" s="165"/>
      <c r="E118" s="166"/>
      <c r="F118" s="156"/>
      <c r="G118" s="119"/>
      <c r="H118" s="156"/>
      <c r="I118" s="119"/>
      <c r="J118" s="156"/>
      <c r="K118" s="446"/>
      <c r="L118" s="447"/>
      <c r="M118" s="448"/>
      <c r="N118" s="201" t="s">
        <v>577</v>
      </c>
      <c r="O118" s="423">
        <f t="shared" si="2"/>
      </c>
      <c r="P118" s="230"/>
      <c r="Q118" s="117" t="s">
        <v>564</v>
      </c>
      <c r="R118" s="117" t="s">
        <v>643</v>
      </c>
      <c r="S118" s="374" t="s">
        <v>1406</v>
      </c>
      <c r="T118" s="374" t="s">
        <v>1408</v>
      </c>
      <c r="U118" s="374"/>
      <c r="V118" s="118" t="s">
        <v>1235</v>
      </c>
      <c r="W118" s="374" t="s">
        <v>1413</v>
      </c>
      <c r="X118" s="118">
        <f>IF($N118="","",'基本データ'!$C$15)</f>
        <v>0</v>
      </c>
      <c r="Y118" s="118">
        <f>IF($N118="","",'基本データ'!$C$17)</f>
        <v>0</v>
      </c>
      <c r="Z118" s="117">
        <v>1</v>
      </c>
      <c r="AA118" s="117">
        <v>16</v>
      </c>
      <c r="AB118" s="117"/>
      <c r="AC118" s="119"/>
      <c r="AD118" s="120"/>
      <c r="AE118" s="121"/>
      <c r="AF118" s="119"/>
      <c r="AG118" s="122"/>
    </row>
  </sheetData>
  <sheetProtection password="ED4F" sheet="1"/>
  <mergeCells count="22">
    <mergeCell ref="K117:M117"/>
    <mergeCell ref="K110:M110"/>
    <mergeCell ref="K108:M108"/>
    <mergeCell ref="K109:M109"/>
    <mergeCell ref="K115:M115"/>
    <mergeCell ref="K116:M116"/>
    <mergeCell ref="O102:Q102"/>
    <mergeCell ref="K107:M107"/>
    <mergeCell ref="O100:Q100"/>
    <mergeCell ref="O101:Q101"/>
    <mergeCell ref="O99:Q99"/>
    <mergeCell ref="K106:M106"/>
    <mergeCell ref="K118:M118"/>
    <mergeCell ref="O104:Q104"/>
    <mergeCell ref="L104:M104"/>
    <mergeCell ref="K113:M113"/>
    <mergeCell ref="K112:M112"/>
    <mergeCell ref="O2:Q2"/>
    <mergeCell ref="K114:M114"/>
    <mergeCell ref="O96:Q96"/>
    <mergeCell ref="O97:Q97"/>
    <mergeCell ref="O98:Q98"/>
  </mergeCells>
  <printOptions/>
  <pageMargins left="0.4" right="0.26" top="0.45" bottom="0.37" header="0.17" footer="0.17"/>
  <pageSetup fitToHeight="0" fitToWidth="1" horizontalDpi="600" verticalDpi="600" orientation="landscape" paperSize="9" scale="53" r:id="rId1"/>
  <rowBreaks count="1" manualBreakCount="1">
    <brk id="9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D5" sqref="D5"/>
    </sheetView>
  </sheetViews>
  <sheetFormatPr defaultColWidth="9.00390625" defaultRowHeight="13.5"/>
  <cols>
    <col min="1" max="1" width="4.00390625" style="1" customWidth="1"/>
    <col min="2" max="2" width="20.125" style="1" customWidth="1"/>
    <col min="3" max="3" width="3.25390625" style="1" customWidth="1"/>
    <col min="4" max="4" width="11.25390625" style="1" customWidth="1"/>
    <col min="5" max="5" width="3.25390625" style="1" customWidth="1"/>
    <col min="6" max="6" width="26.875" style="1" customWidth="1"/>
    <col min="7" max="7" width="9.00390625" style="1" customWidth="1"/>
    <col min="8" max="8" width="3.50390625" style="1" customWidth="1"/>
    <col min="9" max="9" width="7.875" style="1" customWidth="1"/>
    <col min="10" max="12" width="6.75390625" style="1" customWidth="1"/>
    <col min="13" max="13" width="14.50390625" style="1" customWidth="1"/>
    <col min="14" max="14" width="6.75390625" style="1" customWidth="1"/>
    <col min="15" max="16384" width="9.00390625" style="1" customWidth="1"/>
  </cols>
  <sheetData>
    <row r="1" spans="1:16" ht="18.75" customHeight="1">
      <c r="A1" s="266"/>
      <c r="B1" s="269" t="s">
        <v>831</v>
      </c>
      <c r="C1" s="266"/>
      <c r="D1" s="266"/>
      <c r="E1" s="266"/>
      <c r="F1" s="266"/>
      <c r="G1" s="266"/>
      <c r="H1" s="266"/>
      <c r="I1" s="266"/>
      <c r="J1" s="266"/>
      <c r="K1" s="266"/>
      <c r="L1" s="266"/>
      <c r="M1" s="266"/>
      <c r="N1" s="266"/>
      <c r="O1" s="266"/>
      <c r="P1" s="266"/>
    </row>
    <row r="2" spans="1:16" ht="16.5" customHeight="1" thickBot="1">
      <c r="A2" s="266"/>
      <c r="B2" s="266"/>
      <c r="C2" s="266"/>
      <c r="D2" s="266"/>
      <c r="E2" s="266"/>
      <c r="F2" s="266"/>
      <c r="G2" s="266"/>
      <c r="H2" s="266"/>
      <c r="I2" s="266"/>
      <c r="J2" s="266"/>
      <c r="K2" s="266"/>
      <c r="L2" s="266"/>
      <c r="M2" s="266"/>
      <c r="N2" s="266"/>
      <c r="O2" s="266"/>
      <c r="P2" s="266"/>
    </row>
    <row r="3" spans="1:16" ht="16.5" customHeight="1" thickBot="1">
      <c r="A3" s="266"/>
      <c r="B3" s="266" t="s">
        <v>800</v>
      </c>
      <c r="C3" s="469">
        <v>1</v>
      </c>
      <c r="D3" s="470"/>
      <c r="E3" s="470"/>
      <c r="F3" s="471"/>
      <c r="G3" s="266"/>
      <c r="H3" s="266"/>
      <c r="I3" s="266"/>
      <c r="J3" s="266"/>
      <c r="K3" s="266"/>
      <c r="L3" s="266"/>
      <c r="M3" s="266"/>
      <c r="N3" s="266"/>
      <c r="O3" s="266"/>
      <c r="P3" s="266"/>
    </row>
    <row r="4" spans="1:16" ht="16.5" customHeight="1">
      <c r="A4" s="266"/>
      <c r="B4" s="266" t="s">
        <v>776</v>
      </c>
      <c r="C4" s="266"/>
      <c r="D4" s="266"/>
      <c r="E4" s="266"/>
      <c r="F4" s="266"/>
      <c r="G4" s="266"/>
      <c r="H4" s="266"/>
      <c r="I4" s="266"/>
      <c r="J4" s="266"/>
      <c r="K4" s="266"/>
      <c r="L4" s="266"/>
      <c r="M4" s="266"/>
      <c r="N4" s="266"/>
      <c r="O4" s="266"/>
      <c r="P4" s="266"/>
    </row>
    <row r="5" spans="1:16" ht="16.5" customHeight="1">
      <c r="A5" s="266" t="s">
        <v>675</v>
      </c>
      <c r="B5" s="266" t="s">
        <v>579</v>
      </c>
      <c r="C5" s="267" t="s">
        <v>82</v>
      </c>
      <c r="D5" s="273">
        <f>IF($C$3="","",VLOOKUP($C$3,'競技会テーブル'!$A$5:$M$900,10,FALSE))</f>
        <v>77</v>
      </c>
      <c r="E5" s="267" t="s">
        <v>83</v>
      </c>
      <c r="F5" s="266"/>
      <c r="G5" s="266"/>
      <c r="H5" s="266"/>
      <c r="I5" s="266" t="s">
        <v>39</v>
      </c>
      <c r="J5" s="477"/>
      <c r="K5" s="478"/>
      <c r="L5" s="266"/>
      <c r="M5" s="266"/>
      <c r="N5" s="266"/>
      <c r="O5" s="266"/>
      <c r="P5" s="266"/>
    </row>
    <row r="6" spans="1:16" ht="16.5" customHeight="1">
      <c r="A6" s="266"/>
      <c r="B6" s="266"/>
      <c r="C6" s="266"/>
      <c r="D6" s="266"/>
      <c r="E6" s="266"/>
      <c r="F6" s="266"/>
      <c r="G6" s="266"/>
      <c r="H6" s="266"/>
      <c r="I6" s="266"/>
      <c r="J6" s="268" t="s">
        <v>1986</v>
      </c>
      <c r="K6" s="266"/>
      <c r="L6" s="266"/>
      <c r="M6" s="266"/>
      <c r="N6" s="266"/>
      <c r="O6" s="266"/>
      <c r="P6" s="266"/>
    </row>
    <row r="7" spans="1:16" ht="72.75" customHeight="1">
      <c r="A7" s="266" t="s">
        <v>676</v>
      </c>
      <c r="B7" s="266" t="s">
        <v>81</v>
      </c>
      <c r="C7" s="479" t="str">
        <f>IF($C$3="","",VLOOKUP($C$3,'競技会テーブル'!$A$5:$M$900,11,FALSE))</f>
        <v>京都選手権</v>
      </c>
      <c r="D7" s="480">
        <f>IF($C$3="","",VLOOKUP($C$3,'競技会テーブル'!$A$5:$I$900,5,FALSE))</f>
        <v>26</v>
      </c>
      <c r="E7" s="480">
        <f>IF($C$3="","",VLOOKUP($C$3,'競技会テーブル'!$A$5:$I$900,5,FALSE))</f>
        <v>26</v>
      </c>
      <c r="F7" s="481">
        <f>IF($C$3="","",VLOOKUP($C$3,'競技会テーブル'!$A$5:$I$900,5,FALSE))</f>
        <v>26</v>
      </c>
      <c r="G7" s="266"/>
      <c r="H7" s="266"/>
      <c r="I7" s="266"/>
      <c r="J7" s="266"/>
      <c r="K7" s="266"/>
      <c r="L7" s="266"/>
      <c r="M7" s="266"/>
      <c r="N7" s="266"/>
      <c r="O7" s="266"/>
      <c r="P7" s="266"/>
    </row>
    <row r="8" spans="1:16" ht="16.5" customHeight="1">
      <c r="A8" s="266"/>
      <c r="B8" s="266"/>
      <c r="C8" s="266"/>
      <c r="D8" s="266"/>
      <c r="E8" s="266"/>
      <c r="F8" s="266"/>
      <c r="G8" s="266"/>
      <c r="H8" s="266"/>
      <c r="I8" s="266" t="s">
        <v>98</v>
      </c>
      <c r="J8" s="266"/>
      <c r="K8" s="266"/>
      <c r="L8" s="266"/>
      <c r="M8" s="266"/>
      <c r="N8" s="266"/>
      <c r="O8" s="266"/>
      <c r="P8" s="266"/>
    </row>
    <row r="9" spans="1:16" ht="16.5" customHeight="1">
      <c r="A9" s="266" t="s">
        <v>677</v>
      </c>
      <c r="B9" s="266" t="s">
        <v>580</v>
      </c>
      <c r="C9" s="482" t="str">
        <f>IF($C$3="","",VLOOKUP($C$3,'競技会テーブル'!$A$5:$M$900,12,FALSE))</f>
        <v>京都選手権</v>
      </c>
      <c r="D9" s="483">
        <f>IF($C$3="","",VLOOKUP($C$3,'競技会テーブル'!$A$5:$I$900,5,FALSE))</f>
        <v>26</v>
      </c>
      <c r="E9" s="483">
        <f>IF($C$3="","",VLOOKUP($C$3,'競技会テーブル'!$A$5:$I$900,5,FALSE))</f>
        <v>26</v>
      </c>
      <c r="F9" s="484">
        <f>IF($C$3="","",VLOOKUP($C$3,'競技会テーブル'!$A$5:$I$900,5,FALSE))</f>
        <v>26</v>
      </c>
      <c r="G9" s="266" t="s">
        <v>1939</v>
      </c>
      <c r="H9" s="266"/>
      <c r="I9" s="266" t="s">
        <v>90</v>
      </c>
      <c r="J9" s="266"/>
      <c r="K9" s="266"/>
      <c r="L9" s="266"/>
      <c r="M9" s="266"/>
      <c r="N9" s="266"/>
      <c r="O9" s="266"/>
      <c r="P9" s="266"/>
    </row>
    <row r="10" spans="1:16" ht="16.5" customHeight="1">
      <c r="A10" s="266"/>
      <c r="B10" s="266"/>
      <c r="C10" s="266"/>
      <c r="D10" s="266"/>
      <c r="E10" s="266"/>
      <c r="F10" s="266"/>
      <c r="G10" s="266"/>
      <c r="H10" s="266"/>
      <c r="I10" s="266"/>
      <c r="J10" s="266" t="s">
        <v>91</v>
      </c>
      <c r="K10" s="266" t="s">
        <v>92</v>
      </c>
      <c r="L10" s="266" t="s">
        <v>93</v>
      </c>
      <c r="M10" s="266" t="s">
        <v>10</v>
      </c>
      <c r="N10" s="266" t="s">
        <v>94</v>
      </c>
      <c r="O10" s="266"/>
      <c r="P10" s="266"/>
    </row>
    <row r="11" spans="1:16" ht="16.5" customHeight="1">
      <c r="A11" s="266" t="s">
        <v>678</v>
      </c>
      <c r="B11" s="266" t="s">
        <v>50</v>
      </c>
      <c r="C11" s="474"/>
      <c r="D11" s="476"/>
      <c r="E11" s="476"/>
      <c r="F11" s="475"/>
      <c r="G11" s="266"/>
      <c r="H11" s="266"/>
      <c r="I11" s="266" t="s">
        <v>95</v>
      </c>
      <c r="J11" s="273"/>
      <c r="K11" s="273"/>
      <c r="L11" s="273"/>
      <c r="M11" s="273"/>
      <c r="N11" s="266">
        <f>SUM(J11:M11)</f>
        <v>0</v>
      </c>
      <c r="O11" s="266"/>
      <c r="P11" s="266"/>
    </row>
    <row r="12" spans="1:16" ht="16.5" customHeight="1">
      <c r="A12" s="266"/>
      <c r="B12" s="266"/>
      <c r="C12" s="266"/>
      <c r="D12" s="266"/>
      <c r="E12" s="266"/>
      <c r="F12" s="266"/>
      <c r="G12" s="266"/>
      <c r="H12" s="266"/>
      <c r="I12" s="266" t="s">
        <v>96</v>
      </c>
      <c r="J12" s="273"/>
      <c r="K12" s="273"/>
      <c r="L12" s="273"/>
      <c r="M12" s="273"/>
      <c r="N12" s="266">
        <f>SUM(J12:M12)</f>
        <v>0</v>
      </c>
      <c r="O12" s="266"/>
      <c r="P12" s="266"/>
    </row>
    <row r="13" spans="1:16" ht="16.5" customHeight="1">
      <c r="A13" s="266" t="s">
        <v>679</v>
      </c>
      <c r="B13" s="266" t="s">
        <v>84</v>
      </c>
      <c r="C13" s="474"/>
      <c r="D13" s="476"/>
      <c r="E13" s="476"/>
      <c r="F13" s="475"/>
      <c r="G13" s="266"/>
      <c r="H13" s="266"/>
      <c r="I13" s="266" t="s">
        <v>94</v>
      </c>
      <c r="J13" s="266">
        <f>J11+J12</f>
        <v>0</v>
      </c>
      <c r="K13" s="266">
        <f>K11+K12</f>
        <v>0</v>
      </c>
      <c r="L13" s="266">
        <f>L11+L12</f>
        <v>0</v>
      </c>
      <c r="M13" s="266">
        <f>M11+M12</f>
        <v>0</v>
      </c>
      <c r="N13" s="266">
        <f>N11+N12</f>
        <v>0</v>
      </c>
      <c r="O13" s="266"/>
      <c r="P13" s="266"/>
    </row>
    <row r="14" spans="1:16" ht="16.5" customHeight="1">
      <c r="A14" s="266"/>
      <c r="B14" s="266"/>
      <c r="C14" s="266"/>
      <c r="D14" s="266"/>
      <c r="E14" s="266"/>
      <c r="F14" s="266"/>
      <c r="G14" s="266"/>
      <c r="H14" s="266"/>
      <c r="I14" s="266"/>
      <c r="J14" s="266"/>
      <c r="K14" s="266"/>
      <c r="L14" s="266"/>
      <c r="M14" s="266"/>
      <c r="N14" s="266"/>
      <c r="O14" s="266"/>
      <c r="P14" s="266"/>
    </row>
    <row r="15" spans="1:16" ht="16.5" customHeight="1">
      <c r="A15" s="266" t="s">
        <v>680</v>
      </c>
      <c r="B15" s="266" t="s">
        <v>581</v>
      </c>
      <c r="C15" s="474"/>
      <c r="D15" s="476"/>
      <c r="E15" s="476"/>
      <c r="F15" s="475"/>
      <c r="G15" s="266"/>
      <c r="H15" s="266"/>
      <c r="I15" s="266"/>
      <c r="J15" s="266"/>
      <c r="K15" s="266"/>
      <c r="L15" s="266"/>
      <c r="M15" s="266"/>
      <c r="N15" s="266"/>
      <c r="O15" s="266"/>
      <c r="P15" s="266"/>
    </row>
    <row r="16" spans="1:16" ht="16.5" customHeight="1">
      <c r="A16" s="266"/>
      <c r="B16" s="266" t="s">
        <v>582</v>
      </c>
      <c r="C16" s="266"/>
      <c r="D16" s="266"/>
      <c r="E16" s="266"/>
      <c r="F16" s="266"/>
      <c r="G16" s="266"/>
      <c r="H16" s="266"/>
      <c r="I16" s="266" t="s">
        <v>97</v>
      </c>
      <c r="J16" s="266"/>
      <c r="K16" s="266"/>
      <c r="L16" s="266"/>
      <c r="M16" s="266"/>
      <c r="N16" s="266"/>
      <c r="O16" s="266"/>
      <c r="P16" s="266"/>
    </row>
    <row r="17" spans="1:16" ht="16.5" customHeight="1">
      <c r="A17" s="266" t="s">
        <v>681</v>
      </c>
      <c r="B17" s="266" t="s">
        <v>636</v>
      </c>
      <c r="C17" s="474"/>
      <c r="D17" s="476"/>
      <c r="E17" s="476"/>
      <c r="F17" s="475"/>
      <c r="G17" s="266"/>
      <c r="H17" s="266"/>
      <c r="I17" s="266"/>
      <c r="J17" s="266" t="s">
        <v>91</v>
      </c>
      <c r="K17" s="266" t="s">
        <v>92</v>
      </c>
      <c r="L17" s="266" t="s">
        <v>93</v>
      </c>
      <c r="M17" s="266" t="s">
        <v>10</v>
      </c>
      <c r="N17" s="266" t="s">
        <v>94</v>
      </c>
      <c r="O17" s="266"/>
      <c r="P17" s="266"/>
    </row>
    <row r="18" spans="1:16" ht="16.5" customHeight="1">
      <c r="A18" s="266"/>
      <c r="B18" s="266" t="s">
        <v>583</v>
      </c>
      <c r="C18" s="266"/>
      <c r="D18" s="266"/>
      <c r="E18" s="266"/>
      <c r="F18" s="266"/>
      <c r="G18" s="266"/>
      <c r="H18" s="266"/>
      <c r="I18" s="266" t="s">
        <v>95</v>
      </c>
      <c r="J18" s="273"/>
      <c r="K18" s="273"/>
      <c r="L18" s="273"/>
      <c r="M18" s="273"/>
      <c r="N18" s="266">
        <f>SUM(J18:M18)</f>
        <v>0</v>
      </c>
      <c r="O18" s="266"/>
      <c r="P18" s="266"/>
    </row>
    <row r="19" spans="1:16" ht="16.5" customHeight="1">
      <c r="A19" s="266" t="s">
        <v>682</v>
      </c>
      <c r="B19" s="266" t="s">
        <v>1713</v>
      </c>
      <c r="C19" s="474"/>
      <c r="D19" s="476"/>
      <c r="E19" s="476"/>
      <c r="F19" s="475"/>
      <c r="G19" s="266"/>
      <c r="H19" s="266"/>
      <c r="I19" s="266" t="s">
        <v>96</v>
      </c>
      <c r="J19" s="273"/>
      <c r="K19" s="273"/>
      <c r="L19" s="273"/>
      <c r="M19" s="273"/>
      <c r="N19" s="266">
        <f>SUM(J19:M19)</f>
        <v>0</v>
      </c>
      <c r="O19" s="266"/>
      <c r="P19" s="266"/>
    </row>
    <row r="20" spans="1:16" ht="16.5" customHeight="1">
      <c r="A20" s="266"/>
      <c r="B20" s="266"/>
      <c r="C20" s="266"/>
      <c r="D20" s="266"/>
      <c r="E20" s="266"/>
      <c r="F20" s="266"/>
      <c r="G20" s="266"/>
      <c r="H20" s="266"/>
      <c r="I20" s="266" t="s">
        <v>94</v>
      </c>
      <c r="J20" s="266">
        <f>J18+J19</f>
        <v>0</v>
      </c>
      <c r="K20" s="266">
        <f>K18+K19</f>
        <v>0</v>
      </c>
      <c r="L20" s="266">
        <f>L18+L19</f>
        <v>0</v>
      </c>
      <c r="M20" s="266">
        <f>M18+M19</f>
        <v>0</v>
      </c>
      <c r="N20" s="266">
        <f>N18+N19</f>
        <v>0</v>
      </c>
      <c r="O20" s="266"/>
      <c r="P20" s="266"/>
    </row>
    <row r="21" spans="1:16" ht="16.5" customHeight="1">
      <c r="A21" s="266" t="s">
        <v>683</v>
      </c>
      <c r="B21" s="266" t="s">
        <v>101</v>
      </c>
      <c r="C21" s="474"/>
      <c r="D21" s="476"/>
      <c r="E21" s="476"/>
      <c r="F21" s="475"/>
      <c r="G21" s="266"/>
      <c r="H21" s="266"/>
      <c r="I21" s="444" t="s">
        <v>1985</v>
      </c>
      <c r="J21" s="266"/>
      <c r="K21" s="266"/>
      <c r="L21" s="266"/>
      <c r="M21" s="266"/>
      <c r="N21" s="266"/>
      <c r="O21" s="266"/>
      <c r="P21" s="266"/>
    </row>
    <row r="22" spans="1:16" ht="16.5" customHeight="1">
      <c r="A22" s="266"/>
      <c r="B22" s="266"/>
      <c r="C22" s="266"/>
      <c r="D22" s="266"/>
      <c r="E22" s="266"/>
      <c r="F22" s="266"/>
      <c r="G22" s="266"/>
      <c r="H22" s="266"/>
      <c r="I22" s="266" t="s">
        <v>99</v>
      </c>
      <c r="J22" s="266"/>
      <c r="K22" s="266"/>
      <c r="L22" s="266"/>
      <c r="M22" s="266"/>
      <c r="N22" s="266">
        <f>N11+N18</f>
        <v>0</v>
      </c>
      <c r="O22" s="266"/>
      <c r="P22" s="266"/>
    </row>
    <row r="23" spans="1:16" ht="16.5" customHeight="1">
      <c r="A23" s="266" t="s">
        <v>684</v>
      </c>
      <c r="B23" s="266" t="s">
        <v>102</v>
      </c>
      <c r="C23" s="474"/>
      <c r="D23" s="476"/>
      <c r="E23" s="476"/>
      <c r="F23" s="475"/>
      <c r="G23" s="266"/>
      <c r="H23" s="266"/>
      <c r="I23" s="266"/>
      <c r="J23" s="273"/>
      <c r="K23" s="266" t="s">
        <v>79</v>
      </c>
      <c r="L23" s="266"/>
      <c r="M23" s="266"/>
      <c r="N23" s="266">
        <f>N12+N19</f>
        <v>0</v>
      </c>
      <c r="O23" s="266"/>
      <c r="P23" s="266"/>
    </row>
    <row r="24" spans="1:16" ht="16.5" customHeight="1">
      <c r="A24" s="266"/>
      <c r="B24" s="266"/>
      <c r="C24" s="266"/>
      <c r="D24" s="266"/>
      <c r="E24" s="266"/>
      <c r="F24" s="266"/>
      <c r="G24" s="266"/>
      <c r="H24" s="266"/>
      <c r="I24" s="266"/>
      <c r="J24" s="266"/>
      <c r="K24" s="266"/>
      <c r="L24" s="266"/>
      <c r="M24" s="266"/>
      <c r="N24" s="266">
        <f>N13+N20</f>
        <v>0</v>
      </c>
      <c r="O24" s="266"/>
      <c r="P24" s="266"/>
    </row>
    <row r="25" spans="1:16" ht="16.5" customHeight="1">
      <c r="A25" s="266" t="s">
        <v>685</v>
      </c>
      <c r="B25" s="266" t="s">
        <v>85</v>
      </c>
      <c r="C25" s="474"/>
      <c r="D25" s="476"/>
      <c r="E25" s="476"/>
      <c r="F25" s="475"/>
      <c r="G25" s="266"/>
      <c r="H25" s="266"/>
      <c r="I25" s="266" t="s">
        <v>708</v>
      </c>
      <c r="J25" s="266"/>
      <c r="K25" s="266"/>
      <c r="L25" s="266"/>
      <c r="M25" s="266"/>
      <c r="N25" s="266"/>
      <c r="O25" s="266"/>
      <c r="P25" s="266"/>
    </row>
    <row r="26" spans="1:16" ht="16.5" customHeight="1">
      <c r="A26" s="266"/>
      <c r="B26" s="266"/>
      <c r="C26" s="266"/>
      <c r="D26" s="266"/>
      <c r="E26" s="266"/>
      <c r="F26" s="266"/>
      <c r="G26" s="266"/>
      <c r="H26" s="266"/>
      <c r="I26" s="266"/>
      <c r="J26" s="477"/>
      <c r="K26" s="478"/>
      <c r="L26" s="266"/>
      <c r="M26" s="266"/>
      <c r="N26" s="266"/>
      <c r="O26" s="266"/>
      <c r="P26" s="266"/>
    </row>
    <row r="27" spans="1:16" ht="16.5" customHeight="1">
      <c r="A27" s="266"/>
      <c r="B27" s="266" t="s">
        <v>86</v>
      </c>
      <c r="C27" s="266"/>
      <c r="D27" s="266"/>
      <c r="E27" s="266"/>
      <c r="F27" s="266"/>
      <c r="G27" s="266"/>
      <c r="H27" s="266"/>
      <c r="I27" s="266"/>
      <c r="J27" s="266" t="s">
        <v>709</v>
      </c>
      <c r="K27" s="266"/>
      <c r="L27" s="266"/>
      <c r="M27" s="266"/>
      <c r="N27" s="266"/>
      <c r="O27" s="266"/>
      <c r="P27" s="266"/>
    </row>
    <row r="28" spans="1:16" ht="16.5" customHeight="1">
      <c r="A28" s="266" t="s">
        <v>686</v>
      </c>
      <c r="B28" s="266" t="s">
        <v>87</v>
      </c>
      <c r="C28" s="485"/>
      <c r="D28" s="486"/>
      <c r="E28" s="487"/>
      <c r="F28" s="266"/>
      <c r="G28" s="266"/>
      <c r="H28" s="266"/>
      <c r="I28" s="266" t="s">
        <v>662</v>
      </c>
      <c r="J28" s="266"/>
      <c r="K28" s="266"/>
      <c r="L28" s="266"/>
      <c r="M28" s="266"/>
      <c r="N28" s="266"/>
      <c r="O28" s="266"/>
      <c r="P28" s="266"/>
    </row>
    <row r="29" spans="1:16" ht="38.25" customHeight="1">
      <c r="A29" s="266" t="s">
        <v>687</v>
      </c>
      <c r="B29" s="266" t="s">
        <v>88</v>
      </c>
      <c r="C29" s="479"/>
      <c r="D29" s="480"/>
      <c r="E29" s="480"/>
      <c r="F29" s="480"/>
      <c r="G29" s="481"/>
      <c r="H29" s="266"/>
      <c r="I29" s="266">
        <v>1</v>
      </c>
      <c r="J29" s="472"/>
      <c r="K29" s="473"/>
      <c r="L29" s="266"/>
      <c r="M29" s="266"/>
      <c r="N29" s="266"/>
      <c r="O29" s="266"/>
      <c r="P29" s="266"/>
    </row>
    <row r="30" spans="1:16" ht="27.75" customHeight="1">
      <c r="A30" s="266"/>
      <c r="B30" s="266"/>
      <c r="C30" s="266"/>
      <c r="D30" s="266"/>
      <c r="E30" s="266"/>
      <c r="F30" s="266"/>
      <c r="G30" s="266"/>
      <c r="H30" s="266"/>
      <c r="I30" s="266">
        <v>2</v>
      </c>
      <c r="J30" s="472"/>
      <c r="K30" s="473"/>
      <c r="L30" s="266"/>
      <c r="M30" s="266"/>
      <c r="N30" s="266"/>
      <c r="O30" s="266"/>
      <c r="P30" s="266"/>
    </row>
    <row r="31" spans="1:16" ht="16.5" customHeight="1">
      <c r="A31" s="266" t="s">
        <v>688</v>
      </c>
      <c r="B31" s="266" t="s">
        <v>103</v>
      </c>
      <c r="C31" s="266" t="s">
        <v>584</v>
      </c>
      <c r="D31" s="266"/>
      <c r="E31" s="474"/>
      <c r="F31" s="475"/>
      <c r="G31" s="266"/>
      <c r="H31" s="266"/>
      <c r="I31" s="266"/>
      <c r="J31" s="266"/>
      <c r="K31" s="266"/>
      <c r="L31" s="266"/>
      <c r="M31" s="266"/>
      <c r="N31" s="266"/>
      <c r="O31" s="266"/>
      <c r="P31" s="266"/>
    </row>
    <row r="32" spans="1:16" ht="16.5" customHeight="1">
      <c r="A32" s="266" t="s">
        <v>689</v>
      </c>
      <c r="B32" s="266"/>
      <c r="C32" s="266" t="s">
        <v>100</v>
      </c>
      <c r="D32" s="266"/>
      <c r="E32" s="474"/>
      <c r="F32" s="475"/>
      <c r="G32" s="266"/>
      <c r="H32" s="266"/>
      <c r="I32" s="266" t="s">
        <v>663</v>
      </c>
      <c r="J32" s="266"/>
      <c r="K32" s="266"/>
      <c r="L32" s="266"/>
      <c r="M32" s="266"/>
      <c r="N32" s="266"/>
      <c r="O32" s="266"/>
      <c r="P32" s="266"/>
    </row>
    <row r="33" spans="1:16" ht="16.5" customHeight="1">
      <c r="A33" s="266"/>
      <c r="B33" s="266"/>
      <c r="C33" s="266"/>
      <c r="D33" s="266"/>
      <c r="E33" s="266"/>
      <c r="F33" s="266"/>
      <c r="G33" s="266"/>
      <c r="H33" s="266"/>
      <c r="I33" s="266">
        <v>1</v>
      </c>
      <c r="J33" s="472"/>
      <c r="K33" s="473"/>
      <c r="L33" s="266"/>
      <c r="M33" s="266"/>
      <c r="N33" s="266"/>
      <c r="O33" s="266"/>
      <c r="P33" s="266"/>
    </row>
    <row r="34" spans="1:16" ht="16.5" customHeight="1">
      <c r="A34" s="266" t="s">
        <v>690</v>
      </c>
      <c r="B34" s="266" t="s">
        <v>104</v>
      </c>
      <c r="C34" s="266" t="s">
        <v>89</v>
      </c>
      <c r="D34" s="266"/>
      <c r="E34" s="474"/>
      <c r="F34" s="475"/>
      <c r="G34" s="266"/>
      <c r="H34" s="266"/>
      <c r="I34" s="266">
        <v>2</v>
      </c>
      <c r="J34" s="472"/>
      <c r="K34" s="473"/>
      <c r="L34" s="266"/>
      <c r="M34" s="266"/>
      <c r="N34" s="266"/>
      <c r="O34" s="266"/>
      <c r="P34" s="266"/>
    </row>
    <row r="35" spans="1:16" ht="16.5" customHeight="1">
      <c r="A35" s="266" t="s">
        <v>691</v>
      </c>
      <c r="B35" s="266"/>
      <c r="C35" s="266" t="s">
        <v>100</v>
      </c>
      <c r="D35" s="266"/>
      <c r="E35" s="474"/>
      <c r="F35" s="475"/>
      <c r="G35" s="266"/>
      <c r="H35" s="266"/>
      <c r="I35" s="266">
        <v>3</v>
      </c>
      <c r="J35" s="472"/>
      <c r="K35" s="473"/>
      <c r="L35" s="266"/>
      <c r="M35" s="266"/>
      <c r="N35" s="266"/>
      <c r="O35" s="266"/>
      <c r="P35" s="266"/>
    </row>
    <row r="36" spans="1:16" ht="16.5" customHeight="1">
      <c r="A36" s="266"/>
      <c r="B36" s="266"/>
      <c r="C36" s="266"/>
      <c r="D36" s="266"/>
      <c r="E36" s="266"/>
      <c r="F36" s="266"/>
      <c r="G36" s="266"/>
      <c r="H36" s="266"/>
      <c r="I36" s="266">
        <v>4</v>
      </c>
      <c r="J36" s="472"/>
      <c r="K36" s="473"/>
      <c r="L36" s="266"/>
      <c r="M36" s="266"/>
      <c r="N36" s="266"/>
      <c r="O36" s="266"/>
      <c r="P36" s="266"/>
    </row>
    <row r="37" spans="1:16" ht="16.5" customHeight="1">
      <c r="A37" s="266"/>
      <c r="B37" s="266"/>
      <c r="C37" s="266"/>
      <c r="D37" s="266"/>
      <c r="E37" s="266"/>
      <c r="F37" s="266"/>
      <c r="G37" s="266"/>
      <c r="H37" s="266"/>
      <c r="I37" s="266">
        <v>5</v>
      </c>
      <c r="J37" s="472"/>
      <c r="K37" s="473"/>
      <c r="L37" s="266"/>
      <c r="M37" s="266"/>
      <c r="N37" s="266"/>
      <c r="O37" s="266"/>
      <c r="P37" s="266"/>
    </row>
    <row r="38" spans="1:16" ht="16.5" customHeight="1">
      <c r="A38" s="266"/>
      <c r="B38" s="266"/>
      <c r="C38" s="266"/>
      <c r="D38" s="266"/>
      <c r="E38" s="266"/>
      <c r="F38" s="266"/>
      <c r="G38" s="266"/>
      <c r="H38" s="266"/>
      <c r="I38" s="266">
        <v>6</v>
      </c>
      <c r="J38" s="472"/>
      <c r="K38" s="473"/>
      <c r="L38" s="266"/>
      <c r="M38" s="266"/>
      <c r="N38" s="266"/>
      <c r="O38" s="266"/>
      <c r="P38" s="266"/>
    </row>
    <row r="39" spans="1:16" ht="16.5" customHeight="1">
      <c r="A39" s="266"/>
      <c r="B39" s="266"/>
      <c r="C39" s="266"/>
      <c r="D39" s="266"/>
      <c r="E39" s="266"/>
      <c r="F39" s="266"/>
      <c r="G39" s="266"/>
      <c r="H39" s="266"/>
      <c r="I39" s="266"/>
      <c r="J39" s="266"/>
      <c r="K39" s="266"/>
      <c r="L39" s="266"/>
      <c r="M39" s="266"/>
      <c r="N39" s="266"/>
      <c r="O39" s="266"/>
      <c r="P39" s="266"/>
    </row>
    <row r="40" spans="1:16" ht="16.5" customHeight="1">
      <c r="A40" s="266"/>
      <c r="B40" s="266"/>
      <c r="C40" s="266"/>
      <c r="D40" s="266"/>
      <c r="E40" s="266"/>
      <c r="F40" s="266"/>
      <c r="G40" s="266"/>
      <c r="H40" s="266"/>
      <c r="I40" s="266"/>
      <c r="J40" s="266"/>
      <c r="K40" s="266"/>
      <c r="L40" s="266"/>
      <c r="M40" s="266"/>
      <c r="N40" s="266"/>
      <c r="O40" s="266"/>
      <c r="P40" s="266"/>
    </row>
    <row r="41" spans="1:16" ht="16.5" customHeight="1">
      <c r="A41" s="266"/>
      <c r="B41" s="266"/>
      <c r="C41" s="266"/>
      <c r="D41" s="266"/>
      <c r="E41" s="266"/>
      <c r="F41" s="266"/>
      <c r="G41" s="266"/>
      <c r="H41" s="266"/>
      <c r="I41" s="266"/>
      <c r="J41" s="266"/>
      <c r="K41" s="266"/>
      <c r="L41" s="266"/>
      <c r="M41" s="266"/>
      <c r="N41" s="266"/>
      <c r="O41" s="266"/>
      <c r="P41" s="266"/>
    </row>
    <row r="42" ht="16.5" customHeight="1"/>
    <row r="43" ht="16.5" customHeight="1"/>
    <row r="44" ht="16.5" customHeight="1"/>
    <row r="45" ht="16.5" customHeight="1"/>
    <row r="46" ht="16.5" customHeight="1"/>
    <row r="47" ht="16.5" customHeight="1"/>
    <row r="48" ht="16.5" customHeight="1"/>
  </sheetData>
  <sheetProtection password="ED4F" sheet="1"/>
  <mergeCells count="27">
    <mergeCell ref="J30:K30"/>
    <mergeCell ref="J29:K29"/>
    <mergeCell ref="C21:F21"/>
    <mergeCell ref="C23:F23"/>
    <mergeCell ref="C25:F25"/>
    <mergeCell ref="C28:E28"/>
    <mergeCell ref="C29:G29"/>
    <mergeCell ref="J33:K33"/>
    <mergeCell ref="J34:K34"/>
    <mergeCell ref="E31:F31"/>
    <mergeCell ref="E34:F34"/>
    <mergeCell ref="J5:K5"/>
    <mergeCell ref="C7:F7"/>
    <mergeCell ref="C11:F11"/>
    <mergeCell ref="C9:F9"/>
    <mergeCell ref="J26:K26"/>
    <mergeCell ref="E32:F32"/>
    <mergeCell ref="C3:F3"/>
    <mergeCell ref="J38:K38"/>
    <mergeCell ref="J35:K35"/>
    <mergeCell ref="J36:K36"/>
    <mergeCell ref="E35:F35"/>
    <mergeCell ref="C13:F13"/>
    <mergeCell ref="C19:F19"/>
    <mergeCell ref="J37:K37"/>
    <mergeCell ref="C15:F15"/>
    <mergeCell ref="C17:F17"/>
  </mergeCells>
  <printOptions/>
  <pageMargins left="0.75" right="0.75" top="0.46" bottom="0.36" header="0.2" footer="0.2"/>
  <pageSetup fitToHeight="1" fitToWidth="1" horizontalDpi="600" verticalDpi="600" orientation="landscape" paperSize="9" scale="76"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K110"/>
  <sheetViews>
    <sheetView zoomScale="120" zoomScaleNormal="120" zoomScalePageLayoutView="0" workbookViewId="0" topLeftCell="A1">
      <pane xSplit="6" ySplit="5" topLeftCell="G6" activePane="bottomRight" state="frozen"/>
      <selection pane="topLeft" activeCell="A1" sqref="A1"/>
      <selection pane="topRight" activeCell="E1" sqref="E1"/>
      <selection pane="bottomLeft" activeCell="A6" sqref="A6"/>
      <selection pane="bottomRight" activeCell="A2" sqref="A2"/>
    </sheetView>
  </sheetViews>
  <sheetFormatPr defaultColWidth="9.00390625" defaultRowHeight="13.5"/>
  <cols>
    <col min="1" max="1" width="4.875" style="61" customWidth="1"/>
    <col min="2" max="3" width="4.875" style="61" hidden="1" customWidth="1"/>
    <col min="4" max="4" width="4.75390625" style="61" customWidth="1"/>
    <col min="5" max="5" width="9.00390625" style="61" hidden="1" customWidth="1"/>
    <col min="6" max="6" width="15.125" style="61" customWidth="1"/>
    <col min="7" max="7" width="5.00390625" style="61" customWidth="1"/>
    <col min="8" max="8" width="8.00390625" style="242" customWidth="1"/>
    <col min="9" max="9" width="4.50390625" style="242" hidden="1" customWidth="1"/>
    <col min="10" max="10" width="3.75390625" style="61" customWidth="1"/>
    <col min="11" max="11" width="4.625" style="61" customWidth="1"/>
    <col min="12" max="12" width="8.125" style="204" customWidth="1"/>
    <col min="13" max="13" width="1.4921875" style="402" customWidth="1"/>
    <col min="14" max="14" width="6.50390625" style="204" customWidth="1"/>
    <col min="15" max="15" width="9.00390625" style="61" hidden="1" customWidth="1"/>
    <col min="16" max="16" width="17.125" style="61" customWidth="1"/>
    <col min="17" max="17" width="11.75390625" style="61" customWidth="1"/>
    <col min="18" max="18" width="11.125" style="61" customWidth="1"/>
    <col min="19" max="19" width="12.50390625" style="61" customWidth="1"/>
    <col min="20" max="20" width="13.25390625" style="61" hidden="1" customWidth="1"/>
    <col min="21" max="21" width="8.125" style="61" customWidth="1"/>
    <col min="22" max="22" width="8.25390625" style="61" customWidth="1"/>
    <col min="23" max="23" width="11.75390625" style="61" customWidth="1"/>
    <col min="24" max="24" width="6.00390625" style="61" hidden="1" customWidth="1"/>
    <col min="25" max="25" width="11.50390625" style="61" customWidth="1"/>
    <col min="26" max="26" width="12.625" style="61" customWidth="1"/>
    <col min="27" max="28" width="4.50390625" style="61" customWidth="1"/>
    <col min="29" max="29" width="7.625" style="61" customWidth="1"/>
    <col min="30" max="30" width="10.50390625" style="61" customWidth="1"/>
    <col min="31" max="31" width="15.625" style="61" customWidth="1"/>
    <col min="32" max="32" width="9.75390625" style="61" customWidth="1"/>
    <col min="33" max="33" width="8.125" style="61" customWidth="1"/>
    <col min="34" max="36" width="4.00390625" style="61" hidden="1" customWidth="1"/>
    <col min="37" max="37" width="15.625" style="61" customWidth="1"/>
    <col min="38" max="16384" width="9.00390625" style="61" customWidth="1"/>
  </cols>
  <sheetData>
    <row r="1" spans="1:37" ht="14.25">
      <c r="A1" s="435" t="s">
        <v>1730</v>
      </c>
      <c r="B1" s="436"/>
      <c r="C1" s="436"/>
      <c r="D1" s="436"/>
      <c r="E1" s="436"/>
      <c r="F1" s="436"/>
      <c r="G1" s="436"/>
      <c r="H1" s="437"/>
      <c r="I1" s="437"/>
      <c r="J1" s="436"/>
      <c r="K1" s="436"/>
      <c r="L1" s="438"/>
      <c r="M1" s="439"/>
      <c r="N1" s="438"/>
      <c r="O1" s="436"/>
      <c r="P1" s="436"/>
      <c r="Q1" s="436"/>
      <c r="R1" s="436"/>
      <c r="S1" s="436"/>
      <c r="T1" s="436"/>
      <c r="U1" s="436"/>
      <c r="V1" s="436"/>
      <c r="W1" s="436"/>
      <c r="X1" s="436"/>
      <c r="Y1" s="436"/>
      <c r="Z1" s="436"/>
      <c r="AA1" s="436"/>
      <c r="AB1" s="436"/>
      <c r="AC1" s="436"/>
      <c r="AD1" s="436"/>
      <c r="AE1" s="436"/>
      <c r="AF1" s="436"/>
      <c r="AG1" s="436"/>
      <c r="AH1" s="436"/>
      <c r="AI1" s="436"/>
      <c r="AJ1" s="436"/>
      <c r="AK1" s="436"/>
    </row>
    <row r="2" spans="7:29" s="59" customFormat="1" ht="14.25">
      <c r="G2" s="263" t="s">
        <v>825</v>
      </c>
      <c r="H2" s="242"/>
      <c r="I2" s="242"/>
      <c r="L2" s="205"/>
      <c r="M2" s="400"/>
      <c r="N2" s="205"/>
      <c r="AC2" s="59" t="s">
        <v>605</v>
      </c>
    </row>
    <row r="3" spans="1:33" s="59" customFormat="1" ht="22.5">
      <c r="A3" s="264" t="s">
        <v>607</v>
      </c>
      <c r="G3" s="270" t="s">
        <v>712</v>
      </c>
      <c r="H3" s="242"/>
      <c r="I3" s="242"/>
      <c r="J3" s="59" t="s">
        <v>604</v>
      </c>
      <c r="L3" s="205" t="s">
        <v>629</v>
      </c>
      <c r="M3" s="401" t="s">
        <v>743</v>
      </c>
      <c r="N3" s="205"/>
      <c r="Q3" s="59" t="s">
        <v>603</v>
      </c>
      <c r="R3" s="59" t="s">
        <v>1224</v>
      </c>
      <c r="S3" s="349" t="s">
        <v>1705</v>
      </c>
      <c r="T3" s="61"/>
      <c r="U3" s="61" t="s">
        <v>1701</v>
      </c>
      <c r="W3" s="59" t="s">
        <v>1225</v>
      </c>
      <c r="AC3" s="59" t="s">
        <v>612</v>
      </c>
      <c r="AD3" s="62" t="s">
        <v>613</v>
      </c>
      <c r="AG3" s="59" t="s">
        <v>640</v>
      </c>
    </row>
    <row r="4" spans="7:33" s="59" customFormat="1" ht="15" thickBot="1">
      <c r="G4" s="271" t="s">
        <v>713</v>
      </c>
      <c r="H4" s="242"/>
      <c r="I4" s="242"/>
      <c r="J4" s="59" t="s">
        <v>602</v>
      </c>
      <c r="L4" s="205" t="s">
        <v>630</v>
      </c>
      <c r="M4" s="400"/>
      <c r="N4" s="205" t="s">
        <v>602</v>
      </c>
      <c r="Q4" s="59" t="s">
        <v>602</v>
      </c>
      <c r="R4" s="59" t="s">
        <v>602</v>
      </c>
      <c r="S4" s="59" t="s">
        <v>602</v>
      </c>
      <c r="U4" s="59" t="s">
        <v>744</v>
      </c>
      <c r="W4" s="59" t="s">
        <v>744</v>
      </c>
      <c r="AC4" s="59" t="s">
        <v>602</v>
      </c>
      <c r="AD4" s="59" t="s">
        <v>602</v>
      </c>
      <c r="AG4" s="59" t="s">
        <v>602</v>
      </c>
    </row>
    <row r="5" spans="1:37" ht="24.75" customHeight="1" thickBot="1">
      <c r="A5" s="81" t="s">
        <v>1728</v>
      </c>
      <c r="B5" s="169" t="s">
        <v>623</v>
      </c>
      <c r="C5" s="169" t="s">
        <v>624</v>
      </c>
      <c r="D5" s="82" t="s">
        <v>1726</v>
      </c>
      <c r="E5" s="83" t="s">
        <v>616</v>
      </c>
      <c r="F5" s="83" t="s">
        <v>1732</v>
      </c>
      <c r="G5" s="84" t="s">
        <v>614</v>
      </c>
      <c r="H5" s="355" t="s">
        <v>711</v>
      </c>
      <c r="I5" s="356" t="s">
        <v>1712</v>
      </c>
      <c r="J5" s="90" t="s">
        <v>594</v>
      </c>
      <c r="K5" s="85" t="s">
        <v>595</v>
      </c>
      <c r="L5" s="240" t="s">
        <v>741</v>
      </c>
      <c r="M5" s="417" t="str">
        <f>IF(N5="","","-")</f>
        <v>-</v>
      </c>
      <c r="N5" s="250" t="s">
        <v>742</v>
      </c>
      <c r="O5" s="86" t="s">
        <v>700</v>
      </c>
      <c r="P5" s="86" t="s">
        <v>1719</v>
      </c>
      <c r="Q5" s="86" t="s">
        <v>597</v>
      </c>
      <c r="R5" s="282" t="s">
        <v>1226</v>
      </c>
      <c r="S5" s="282" t="s">
        <v>1227</v>
      </c>
      <c r="T5" s="345" t="s">
        <v>1702</v>
      </c>
      <c r="U5" s="282" t="s">
        <v>1703</v>
      </c>
      <c r="V5" s="345" t="s">
        <v>1704</v>
      </c>
      <c r="W5" s="283" t="s">
        <v>1223</v>
      </c>
      <c r="X5" s="86" t="s">
        <v>702</v>
      </c>
      <c r="Y5" s="87" t="s">
        <v>1720</v>
      </c>
      <c r="Z5" s="87" t="s">
        <v>598</v>
      </c>
      <c r="AA5" s="86" t="s">
        <v>592</v>
      </c>
      <c r="AB5" s="86" t="s">
        <v>593</v>
      </c>
      <c r="AC5" s="86" t="s">
        <v>1727</v>
      </c>
      <c r="AD5" s="82" t="s">
        <v>608</v>
      </c>
      <c r="AE5" s="88" t="s">
        <v>669</v>
      </c>
      <c r="AF5" s="89" t="s">
        <v>36</v>
      </c>
      <c r="AG5" s="90" t="s">
        <v>600</v>
      </c>
      <c r="AH5" s="90" t="s">
        <v>703</v>
      </c>
      <c r="AI5" s="90" t="s">
        <v>704</v>
      </c>
      <c r="AJ5" s="90" t="s">
        <v>705</v>
      </c>
      <c r="AK5" s="91" t="s">
        <v>601</v>
      </c>
    </row>
    <row r="6" spans="1:37" ht="18" customHeight="1" thickTop="1">
      <c r="A6" s="70">
        <v>1</v>
      </c>
      <c r="B6" s="170"/>
      <c r="C6" s="170"/>
      <c r="D6" s="284"/>
      <c r="E6" s="72">
        <f>IF(D6="","",VLOOKUP(D6,'参照ﾃｰﾌﾞﾙ'!$A$5:$F$300,3,FALSE))</f>
      </c>
      <c r="F6" s="72">
        <f>IF(D6="","",VLOOKUP(D6,'参照ﾃｰﾌﾞﾙ'!$A$5:$F$395,5,FALSE))</f>
      </c>
      <c r="G6" s="287"/>
      <c r="H6" s="243">
        <f>IF(G6="","",VLOOKUP(G6,'参照ﾃｰﾌﾞﾙ'!$H$5:$I$64,2))</f>
      </c>
      <c r="I6" s="357"/>
      <c r="J6" s="290"/>
      <c r="K6" s="154">
        <f>IF(J6="","",VLOOKUP(J6,'参照ﾃｰﾌﾞﾙ'!$W$6:$Y$7,2,FALSE))</f>
      </c>
      <c r="L6" s="293"/>
      <c r="M6" s="418">
        <f aca="true" t="shared" si="0" ref="M6:M69">IF(N6="","","-")</f>
      </c>
      <c r="N6" s="294"/>
      <c r="O6" s="295"/>
      <c r="P6" s="295"/>
      <c r="Q6" s="295"/>
      <c r="R6" s="295"/>
      <c r="S6" s="295"/>
      <c r="T6" s="346" t="str">
        <f>$R6&amp;" "&amp;$S6</f>
        <v> </v>
      </c>
      <c r="U6" s="295"/>
      <c r="V6" s="346" t="str">
        <f>IF($U6="","JPN",VLOOKUP($U6,'参照ﾃｰﾌﾞﾙ'!$P$5:$R$223,3,FALSE))</f>
        <v>JPN</v>
      </c>
      <c r="W6" s="428"/>
      <c r="X6" s="75"/>
      <c r="Y6" s="76">
        <f>IF($D6="","",'基本データ'!$C$15)</f>
      </c>
      <c r="Z6" s="76">
        <f>IF($D6="","",'基本データ'!$C$17)</f>
      </c>
      <c r="AA6" s="295"/>
      <c r="AB6" s="295"/>
      <c r="AC6" s="295"/>
      <c r="AD6" s="284"/>
      <c r="AE6" s="302"/>
      <c r="AF6" s="303"/>
      <c r="AG6" s="290"/>
      <c r="AH6" s="290"/>
      <c r="AI6" s="290"/>
      <c r="AJ6" s="290"/>
      <c r="AK6" s="304"/>
    </row>
    <row r="7" spans="1:37" ht="18" customHeight="1">
      <c r="A7" s="64">
        <v>2</v>
      </c>
      <c r="B7" s="171"/>
      <c r="C7" s="171"/>
      <c r="D7" s="285"/>
      <c r="E7" s="43">
        <f>IF(D7="","",VLOOKUP(D7,'参照ﾃｰﾌﾞﾙ'!$A$5:$F$300,3,FALSE))</f>
      </c>
      <c r="F7" s="43">
        <f>IF(D7="","",VLOOKUP(D7,'参照ﾃｰﾌﾞﾙ'!$A$5:$F$395,5,FALSE))</f>
      </c>
      <c r="G7" s="288"/>
      <c r="H7" s="244">
        <f>IF(G7="","",VLOOKUP(G7,'参照ﾃｰﾌﾞﾙ'!$H$5:$I$64,2))</f>
      </c>
      <c r="I7" s="358"/>
      <c r="J7" s="291"/>
      <c r="K7" s="58">
        <f>IF(J7="","",VLOOKUP(J7,'参照ﾃｰﾌﾞﾙ'!$W$6:$Y$7,2,FALSE))</f>
      </c>
      <c r="L7" s="296"/>
      <c r="M7" s="419">
        <f t="shared" si="0"/>
      </c>
      <c r="N7" s="297"/>
      <c r="O7" s="298"/>
      <c r="P7" s="295"/>
      <c r="Q7" s="295"/>
      <c r="R7" s="295"/>
      <c r="S7" s="295"/>
      <c r="T7" s="346" t="str">
        <f aca="true" t="shared" si="1" ref="T7:T70">$R7&amp;" "&amp;$S7</f>
        <v> </v>
      </c>
      <c r="U7" s="298"/>
      <c r="V7" s="347" t="str">
        <f>IF($U7="","JPN",VLOOKUP($U7,'参照ﾃｰﾌﾞﾙ'!$P$5:$R$223,3,FALSE))</f>
        <v>JPN</v>
      </c>
      <c r="W7" s="426"/>
      <c r="X7" s="40"/>
      <c r="Y7" s="60">
        <f>IF(D7="","",'基本データ'!$C$15)</f>
      </c>
      <c r="Z7" s="60">
        <f>IF($D7="","",'基本データ'!$C$17)</f>
      </c>
      <c r="AA7" s="298"/>
      <c r="AB7" s="298"/>
      <c r="AC7" s="298"/>
      <c r="AD7" s="285"/>
      <c r="AE7" s="305"/>
      <c r="AF7" s="306"/>
      <c r="AG7" s="291"/>
      <c r="AH7" s="291"/>
      <c r="AI7" s="291"/>
      <c r="AJ7" s="291"/>
      <c r="AK7" s="307"/>
    </row>
    <row r="8" spans="1:37" ht="18" customHeight="1">
      <c r="A8" s="64">
        <v>3</v>
      </c>
      <c r="B8" s="171"/>
      <c r="C8" s="171"/>
      <c r="D8" s="285"/>
      <c r="E8" s="43">
        <f>IF(D8="","",VLOOKUP(D8,'参照ﾃｰﾌﾞﾙ'!$A$5:$F$300,3,FALSE))</f>
      </c>
      <c r="F8" s="43">
        <f>IF(D8="","",VLOOKUP(D8,'参照ﾃｰﾌﾞﾙ'!$A$5:$F$395,5,FALSE))</f>
      </c>
      <c r="G8" s="288"/>
      <c r="H8" s="244">
        <f>IF(G8="","",VLOOKUP(G8,'参照ﾃｰﾌﾞﾙ'!$H$5:$I$64,2))</f>
      </c>
      <c r="I8" s="358"/>
      <c r="J8" s="291"/>
      <c r="K8" s="58">
        <f>IF(J8="","",VLOOKUP(J8,'参照ﾃｰﾌﾞﾙ'!$W$6:$Y$7,2,FALSE))</f>
      </c>
      <c r="L8" s="296"/>
      <c r="M8" s="419">
        <f t="shared" si="0"/>
      </c>
      <c r="N8" s="297"/>
      <c r="O8" s="298"/>
      <c r="P8" s="295"/>
      <c r="Q8" s="295"/>
      <c r="R8" s="295"/>
      <c r="S8" s="295"/>
      <c r="T8" s="346" t="str">
        <f t="shared" si="1"/>
        <v> </v>
      </c>
      <c r="U8" s="298"/>
      <c r="V8" s="347" t="str">
        <f>IF($U8="","JPN",VLOOKUP($U8,'参照ﾃｰﾌﾞﾙ'!$P$5:$R$223,3,FALSE))</f>
        <v>JPN</v>
      </c>
      <c r="W8" s="426"/>
      <c r="X8" s="40"/>
      <c r="Y8" s="60">
        <f>IF(D8="","",'基本データ'!$C$15)</f>
      </c>
      <c r="Z8" s="60">
        <f>IF($D8="","",'基本データ'!$C$17)</f>
      </c>
      <c r="AA8" s="298"/>
      <c r="AB8" s="298"/>
      <c r="AC8" s="298"/>
      <c r="AD8" s="285"/>
      <c r="AE8" s="305"/>
      <c r="AF8" s="306"/>
      <c r="AG8" s="291"/>
      <c r="AH8" s="291"/>
      <c r="AI8" s="291"/>
      <c r="AJ8" s="291"/>
      <c r="AK8" s="307"/>
    </row>
    <row r="9" spans="1:37" ht="18" customHeight="1">
      <c r="A9" s="64">
        <v>4</v>
      </c>
      <c r="B9" s="171"/>
      <c r="C9" s="171"/>
      <c r="D9" s="285"/>
      <c r="E9" s="43">
        <f>IF(D9="","",VLOOKUP(D9,'参照ﾃｰﾌﾞﾙ'!$A$5:$F$300,3,FALSE))</f>
      </c>
      <c r="F9" s="43">
        <f>IF(D9="","",VLOOKUP(D9,'参照ﾃｰﾌﾞﾙ'!$A$5:$F$395,5,FALSE))</f>
      </c>
      <c r="G9" s="288"/>
      <c r="H9" s="244">
        <f>IF(G9="","",VLOOKUP(G9,'参照ﾃｰﾌﾞﾙ'!$H$5:$I$64,2))</f>
      </c>
      <c r="I9" s="358"/>
      <c r="J9" s="291"/>
      <c r="K9" s="58">
        <f>IF(J9="","",VLOOKUP(J9,'参照ﾃｰﾌﾞﾙ'!$W$6:$Y$7,2,FALSE))</f>
      </c>
      <c r="L9" s="296"/>
      <c r="M9" s="419">
        <f t="shared" si="0"/>
      </c>
      <c r="N9" s="297"/>
      <c r="O9" s="298"/>
      <c r="P9" s="295"/>
      <c r="Q9" s="295"/>
      <c r="R9" s="295"/>
      <c r="S9" s="295"/>
      <c r="T9" s="346" t="str">
        <f t="shared" si="1"/>
        <v> </v>
      </c>
      <c r="U9" s="298"/>
      <c r="V9" s="347" t="str">
        <f>IF($U9="","JPN",VLOOKUP($U9,'参照ﾃｰﾌﾞﾙ'!$P$5:$R$223,3,FALSE))</f>
        <v>JPN</v>
      </c>
      <c r="W9" s="426"/>
      <c r="X9" s="40"/>
      <c r="Y9" s="60">
        <f>IF(D9="","",'基本データ'!$C$15)</f>
      </c>
      <c r="Z9" s="60">
        <f>IF($D9="","",'基本データ'!$C$17)</f>
      </c>
      <c r="AA9" s="298"/>
      <c r="AB9" s="298"/>
      <c r="AC9" s="298"/>
      <c r="AD9" s="285"/>
      <c r="AE9" s="305"/>
      <c r="AF9" s="306"/>
      <c r="AG9" s="291"/>
      <c r="AH9" s="291"/>
      <c r="AI9" s="291"/>
      <c r="AJ9" s="291"/>
      <c r="AK9" s="307"/>
    </row>
    <row r="10" spans="1:37" ht="18" customHeight="1">
      <c r="A10" s="64">
        <v>5</v>
      </c>
      <c r="B10" s="171"/>
      <c r="C10" s="171"/>
      <c r="D10" s="285"/>
      <c r="E10" s="43">
        <f>IF(D10="","",VLOOKUP(D10,'参照ﾃｰﾌﾞﾙ'!$A$5:$F$300,3,FALSE))</f>
      </c>
      <c r="F10" s="43">
        <f>IF(D10="","",VLOOKUP(D10,'参照ﾃｰﾌﾞﾙ'!$A$5:$F$395,5,FALSE))</f>
      </c>
      <c r="G10" s="288"/>
      <c r="H10" s="244">
        <f>IF(G10="","",VLOOKUP(G10,'参照ﾃｰﾌﾞﾙ'!$H$5:$I$64,2))</f>
      </c>
      <c r="I10" s="358"/>
      <c r="J10" s="291"/>
      <c r="K10" s="58">
        <f>IF(J10="","",VLOOKUP(J10,'参照ﾃｰﾌﾞﾙ'!$W$6:$Y$7,2,FALSE))</f>
      </c>
      <c r="L10" s="296"/>
      <c r="M10" s="419">
        <f t="shared" si="0"/>
      </c>
      <c r="N10" s="297"/>
      <c r="O10" s="298"/>
      <c r="P10" s="295"/>
      <c r="Q10" s="295"/>
      <c r="R10" s="295"/>
      <c r="S10" s="295"/>
      <c r="T10" s="346" t="str">
        <f t="shared" si="1"/>
        <v> </v>
      </c>
      <c r="U10" s="298"/>
      <c r="V10" s="347" t="str">
        <f>IF($U10="","JPN",VLOOKUP($U10,'参照ﾃｰﾌﾞﾙ'!$P$5:$R$223,3,FALSE))</f>
        <v>JPN</v>
      </c>
      <c r="W10" s="426"/>
      <c r="X10" s="40"/>
      <c r="Y10" s="60">
        <f>IF(D10="","",'基本データ'!$C$15)</f>
      </c>
      <c r="Z10" s="60">
        <f>IF($D10="","",'基本データ'!$C$17)</f>
      </c>
      <c r="AA10" s="298"/>
      <c r="AB10" s="298"/>
      <c r="AC10" s="298"/>
      <c r="AD10" s="285"/>
      <c r="AE10" s="305"/>
      <c r="AF10" s="306"/>
      <c r="AG10" s="291"/>
      <c r="AH10" s="291"/>
      <c r="AI10" s="291"/>
      <c r="AJ10" s="291"/>
      <c r="AK10" s="307"/>
    </row>
    <row r="11" spans="1:37" ht="18" customHeight="1">
      <c r="A11" s="64">
        <v>6</v>
      </c>
      <c r="B11" s="171"/>
      <c r="C11" s="171"/>
      <c r="D11" s="285"/>
      <c r="E11" s="43">
        <f>IF(D11="","",VLOOKUP(D11,'参照ﾃｰﾌﾞﾙ'!$A$5:$F$300,3,FALSE))</f>
      </c>
      <c r="F11" s="43">
        <f>IF(D11="","",VLOOKUP(D11,'参照ﾃｰﾌﾞﾙ'!$A$5:$F$395,5,FALSE))</f>
      </c>
      <c r="G11" s="288"/>
      <c r="H11" s="244">
        <f>IF(G11="","",VLOOKUP(G11,'参照ﾃｰﾌﾞﾙ'!$H$5:$I$64,2))</f>
      </c>
      <c r="I11" s="358"/>
      <c r="J11" s="291"/>
      <c r="K11" s="58">
        <f>IF(J11="","",VLOOKUP(J11,'参照ﾃｰﾌﾞﾙ'!$W$6:$Y$7,2,FALSE))</f>
      </c>
      <c r="L11" s="296"/>
      <c r="M11" s="419">
        <f t="shared" si="0"/>
      </c>
      <c r="N11" s="297"/>
      <c r="O11" s="298"/>
      <c r="P11" s="295"/>
      <c r="Q11" s="295"/>
      <c r="R11" s="295"/>
      <c r="S11" s="295"/>
      <c r="T11" s="346" t="str">
        <f t="shared" si="1"/>
        <v> </v>
      </c>
      <c r="U11" s="298"/>
      <c r="V11" s="347" t="str">
        <f>IF($U11="","JPN",VLOOKUP($U11,'参照ﾃｰﾌﾞﾙ'!$P$5:$R$223,3,FALSE))</f>
        <v>JPN</v>
      </c>
      <c r="W11" s="426"/>
      <c r="X11" s="40"/>
      <c r="Y11" s="60">
        <f>IF(D11="","",'基本データ'!$C$15)</f>
      </c>
      <c r="Z11" s="60">
        <f>IF($D11="","",'基本データ'!$C$17)</f>
      </c>
      <c r="AA11" s="298"/>
      <c r="AB11" s="298"/>
      <c r="AC11" s="298"/>
      <c r="AD11" s="285"/>
      <c r="AE11" s="305"/>
      <c r="AF11" s="306"/>
      <c r="AG11" s="291"/>
      <c r="AH11" s="291"/>
      <c r="AI11" s="291"/>
      <c r="AJ11" s="291"/>
      <c r="AK11" s="307"/>
    </row>
    <row r="12" spans="1:37" ht="18" customHeight="1">
      <c r="A12" s="64">
        <v>7</v>
      </c>
      <c r="B12" s="171"/>
      <c r="C12" s="171"/>
      <c r="D12" s="285"/>
      <c r="E12" s="43">
        <f>IF(D12="","",VLOOKUP(D12,'参照ﾃｰﾌﾞﾙ'!$A$5:$F$300,3,FALSE))</f>
      </c>
      <c r="F12" s="43">
        <f>IF(D12="","",VLOOKUP(D12,'参照ﾃｰﾌﾞﾙ'!$A$5:$F$395,5,FALSE))</f>
      </c>
      <c r="G12" s="288"/>
      <c r="H12" s="244">
        <f>IF(G12="","",VLOOKUP(G12,'参照ﾃｰﾌﾞﾙ'!$H$5:$I$64,2))</f>
      </c>
      <c r="I12" s="358"/>
      <c r="J12" s="291"/>
      <c r="K12" s="58">
        <f>IF(J12="","",VLOOKUP(J12,'参照ﾃｰﾌﾞﾙ'!$W$6:$Y$7,2,FALSE))</f>
      </c>
      <c r="L12" s="296"/>
      <c r="M12" s="419">
        <f t="shared" si="0"/>
      </c>
      <c r="N12" s="297"/>
      <c r="O12" s="298"/>
      <c r="P12" s="295"/>
      <c r="Q12" s="295"/>
      <c r="R12" s="295"/>
      <c r="S12" s="295"/>
      <c r="T12" s="346" t="str">
        <f t="shared" si="1"/>
        <v> </v>
      </c>
      <c r="U12" s="298"/>
      <c r="V12" s="347" t="str">
        <f>IF($U12="","JPN",VLOOKUP($U12,'参照ﾃｰﾌﾞﾙ'!$P$5:$R$223,3,FALSE))</f>
        <v>JPN</v>
      </c>
      <c r="W12" s="426"/>
      <c r="X12" s="40"/>
      <c r="Y12" s="60">
        <f>IF(D12="","",'基本データ'!$C$15)</f>
      </c>
      <c r="Z12" s="60">
        <f>IF($D12="","",'基本データ'!$C$17)</f>
      </c>
      <c r="AA12" s="298"/>
      <c r="AB12" s="298"/>
      <c r="AC12" s="298"/>
      <c r="AD12" s="285"/>
      <c r="AE12" s="305"/>
      <c r="AF12" s="306"/>
      <c r="AG12" s="291"/>
      <c r="AH12" s="291"/>
      <c r="AI12" s="291"/>
      <c r="AJ12" s="291"/>
      <c r="AK12" s="307"/>
    </row>
    <row r="13" spans="1:37" ht="18" customHeight="1">
      <c r="A13" s="64">
        <v>8</v>
      </c>
      <c r="B13" s="171"/>
      <c r="C13" s="171"/>
      <c r="D13" s="285"/>
      <c r="E13" s="43">
        <f>IF(D13="","",VLOOKUP(D13,'参照ﾃｰﾌﾞﾙ'!$A$5:$F$300,3,FALSE))</f>
      </c>
      <c r="F13" s="43">
        <f>IF(D13="","",VLOOKUP(D13,'参照ﾃｰﾌﾞﾙ'!$A$5:$F$395,5,FALSE))</f>
      </c>
      <c r="G13" s="288"/>
      <c r="H13" s="244">
        <f>IF(G13="","",VLOOKUP(G13,'参照ﾃｰﾌﾞﾙ'!$H$5:$I$64,2))</f>
      </c>
      <c r="I13" s="358"/>
      <c r="J13" s="291"/>
      <c r="K13" s="58">
        <f>IF(J13="","",VLOOKUP(J13,'参照ﾃｰﾌﾞﾙ'!$W$6:$Y$7,2,FALSE))</f>
      </c>
      <c r="L13" s="296"/>
      <c r="M13" s="419">
        <f t="shared" si="0"/>
      </c>
      <c r="N13" s="297"/>
      <c r="O13" s="298"/>
      <c r="P13" s="295"/>
      <c r="Q13" s="295"/>
      <c r="R13" s="295"/>
      <c r="S13" s="295"/>
      <c r="T13" s="346" t="str">
        <f t="shared" si="1"/>
        <v> </v>
      </c>
      <c r="U13" s="298"/>
      <c r="V13" s="347" t="str">
        <f>IF($U13="","JPN",VLOOKUP($U13,'参照ﾃｰﾌﾞﾙ'!$P$5:$R$223,3,FALSE))</f>
        <v>JPN</v>
      </c>
      <c r="W13" s="426"/>
      <c r="X13" s="40"/>
      <c r="Y13" s="60">
        <f>IF(D13="","",'基本データ'!$C$15)</f>
      </c>
      <c r="Z13" s="60">
        <f>IF($D13="","",'基本データ'!$C$17)</f>
      </c>
      <c r="AA13" s="298"/>
      <c r="AB13" s="298"/>
      <c r="AC13" s="298"/>
      <c r="AD13" s="285"/>
      <c r="AE13" s="305"/>
      <c r="AF13" s="306"/>
      <c r="AG13" s="291"/>
      <c r="AH13" s="291"/>
      <c r="AI13" s="291"/>
      <c r="AJ13" s="291"/>
      <c r="AK13" s="307"/>
    </row>
    <row r="14" spans="1:37" ht="18" customHeight="1">
      <c r="A14" s="64">
        <v>9</v>
      </c>
      <c r="B14" s="171"/>
      <c r="C14" s="171"/>
      <c r="D14" s="285"/>
      <c r="E14" s="43">
        <f>IF(D14="","",VLOOKUP(D14,'参照ﾃｰﾌﾞﾙ'!$A$5:$F$300,3,FALSE))</f>
      </c>
      <c r="F14" s="43">
        <f>IF(D14="","",VLOOKUP(D14,'参照ﾃｰﾌﾞﾙ'!$A$5:$F$395,5,FALSE))</f>
      </c>
      <c r="G14" s="288"/>
      <c r="H14" s="244">
        <f>IF(G14="","",VLOOKUP(G14,'参照ﾃｰﾌﾞﾙ'!$H$5:$I$64,2))</f>
      </c>
      <c r="I14" s="358"/>
      <c r="J14" s="291"/>
      <c r="K14" s="58">
        <f>IF(J14="","",VLOOKUP(J14,'参照ﾃｰﾌﾞﾙ'!$W$6:$Y$7,2,FALSE))</f>
      </c>
      <c r="L14" s="296"/>
      <c r="M14" s="419">
        <f t="shared" si="0"/>
      </c>
      <c r="N14" s="297"/>
      <c r="O14" s="298"/>
      <c r="P14" s="295"/>
      <c r="Q14" s="295"/>
      <c r="R14" s="295"/>
      <c r="S14" s="295"/>
      <c r="T14" s="346" t="str">
        <f t="shared" si="1"/>
        <v> </v>
      </c>
      <c r="U14" s="298"/>
      <c r="V14" s="347" t="str">
        <f>IF($U14="","JPN",VLOOKUP($U14,'参照ﾃｰﾌﾞﾙ'!$P$5:$R$223,3,FALSE))</f>
        <v>JPN</v>
      </c>
      <c r="W14" s="426"/>
      <c r="X14" s="40"/>
      <c r="Y14" s="60">
        <f>IF(D14="","",'基本データ'!$C$15)</f>
      </c>
      <c r="Z14" s="60">
        <f>IF($D14="","",'基本データ'!$C$17)</f>
      </c>
      <c r="AA14" s="298"/>
      <c r="AB14" s="298"/>
      <c r="AC14" s="298"/>
      <c r="AD14" s="285"/>
      <c r="AE14" s="305"/>
      <c r="AF14" s="306"/>
      <c r="AG14" s="291"/>
      <c r="AH14" s="291"/>
      <c r="AI14" s="291"/>
      <c r="AJ14" s="291"/>
      <c r="AK14" s="307"/>
    </row>
    <row r="15" spans="1:37" ht="18" customHeight="1">
      <c r="A15" s="64">
        <v>10</v>
      </c>
      <c r="B15" s="171"/>
      <c r="C15" s="171"/>
      <c r="D15" s="285"/>
      <c r="E15" s="43">
        <f>IF(D15="","",VLOOKUP(D15,'参照ﾃｰﾌﾞﾙ'!$A$5:$F$300,3,FALSE))</f>
      </c>
      <c r="F15" s="43">
        <f>IF(D15="","",VLOOKUP(D15,'参照ﾃｰﾌﾞﾙ'!$A$5:$F$395,5,FALSE))</f>
      </c>
      <c r="G15" s="288"/>
      <c r="H15" s="244">
        <f>IF(G15="","",VLOOKUP(G15,'参照ﾃｰﾌﾞﾙ'!$H$5:$I$64,2))</f>
      </c>
      <c r="I15" s="358"/>
      <c r="J15" s="291"/>
      <c r="K15" s="58">
        <f>IF(J15="","",VLOOKUP(J15,'参照ﾃｰﾌﾞﾙ'!$W$6:$Y$7,2,FALSE))</f>
      </c>
      <c r="L15" s="296"/>
      <c r="M15" s="419">
        <f t="shared" si="0"/>
      </c>
      <c r="N15" s="297"/>
      <c r="O15" s="298"/>
      <c r="P15" s="295"/>
      <c r="Q15" s="295"/>
      <c r="R15" s="295"/>
      <c r="S15" s="295"/>
      <c r="T15" s="346" t="str">
        <f t="shared" si="1"/>
        <v> </v>
      </c>
      <c r="U15" s="298"/>
      <c r="V15" s="347" t="str">
        <f>IF($U15="","JPN",VLOOKUP($U15,'参照ﾃｰﾌﾞﾙ'!$P$5:$R$223,3,FALSE))</f>
        <v>JPN</v>
      </c>
      <c r="W15" s="426"/>
      <c r="X15" s="40"/>
      <c r="Y15" s="60">
        <f>IF(D15="","",'基本データ'!$C$15)</f>
      </c>
      <c r="Z15" s="60">
        <f>IF($D15="","",'基本データ'!$C$17)</f>
      </c>
      <c r="AA15" s="298"/>
      <c r="AB15" s="298"/>
      <c r="AC15" s="298"/>
      <c r="AD15" s="285"/>
      <c r="AE15" s="305"/>
      <c r="AF15" s="306"/>
      <c r="AG15" s="291"/>
      <c r="AH15" s="291"/>
      <c r="AI15" s="291"/>
      <c r="AJ15" s="291"/>
      <c r="AK15" s="307"/>
    </row>
    <row r="16" spans="1:37" ht="18" customHeight="1">
      <c r="A16" s="64">
        <v>11</v>
      </c>
      <c r="B16" s="171"/>
      <c r="C16" s="171"/>
      <c r="D16" s="285"/>
      <c r="E16" s="43">
        <f>IF(D16="","",VLOOKUP(D16,'参照ﾃｰﾌﾞﾙ'!$A$5:$F$300,3,FALSE))</f>
      </c>
      <c r="F16" s="43">
        <f>IF(D16="","",VLOOKUP(D16,'参照ﾃｰﾌﾞﾙ'!$A$5:$F$395,5,FALSE))</f>
      </c>
      <c r="G16" s="288"/>
      <c r="H16" s="244">
        <f>IF(G16="","",VLOOKUP(G16,'参照ﾃｰﾌﾞﾙ'!$H$5:$I$64,2))</f>
      </c>
      <c r="I16" s="358"/>
      <c r="J16" s="291"/>
      <c r="K16" s="58">
        <f>IF(J16="","",VLOOKUP(J16,'参照ﾃｰﾌﾞﾙ'!$W$6:$Y$7,2,FALSE))</f>
      </c>
      <c r="L16" s="296"/>
      <c r="M16" s="419">
        <f t="shared" si="0"/>
      </c>
      <c r="N16" s="297"/>
      <c r="O16" s="298"/>
      <c r="P16" s="295"/>
      <c r="Q16" s="295"/>
      <c r="R16" s="295"/>
      <c r="S16" s="295"/>
      <c r="T16" s="346" t="str">
        <f t="shared" si="1"/>
        <v> </v>
      </c>
      <c r="U16" s="298"/>
      <c r="V16" s="347" t="str">
        <f>IF($U16="","JPN",VLOOKUP($U16,'参照ﾃｰﾌﾞﾙ'!$P$5:$R$223,3,FALSE))</f>
        <v>JPN</v>
      </c>
      <c r="W16" s="426"/>
      <c r="X16" s="40"/>
      <c r="Y16" s="60">
        <f>IF(D16="","",'基本データ'!$C$15)</f>
      </c>
      <c r="Z16" s="60">
        <f>IF($D16="","",'基本データ'!$C$17)</f>
      </c>
      <c r="AA16" s="298"/>
      <c r="AB16" s="298"/>
      <c r="AC16" s="298"/>
      <c r="AD16" s="285"/>
      <c r="AE16" s="305"/>
      <c r="AF16" s="306"/>
      <c r="AG16" s="291"/>
      <c r="AH16" s="291"/>
      <c r="AI16" s="291"/>
      <c r="AJ16" s="291"/>
      <c r="AK16" s="307"/>
    </row>
    <row r="17" spans="1:37" ht="18" customHeight="1">
      <c r="A17" s="64">
        <v>12</v>
      </c>
      <c r="B17" s="171"/>
      <c r="C17" s="171"/>
      <c r="D17" s="285"/>
      <c r="E17" s="43">
        <f>IF(D17="","",VLOOKUP(D17,'参照ﾃｰﾌﾞﾙ'!$A$5:$F$300,3,FALSE))</f>
      </c>
      <c r="F17" s="43">
        <f>IF(D17="","",VLOOKUP(D17,'参照ﾃｰﾌﾞﾙ'!$A$5:$F$395,5,FALSE))</f>
      </c>
      <c r="G17" s="288"/>
      <c r="H17" s="244">
        <f>IF(G17="","",VLOOKUP(G17,'参照ﾃｰﾌﾞﾙ'!$H$5:$I$64,2))</f>
      </c>
      <c r="I17" s="358"/>
      <c r="J17" s="291"/>
      <c r="K17" s="58">
        <f>IF(J17="","",VLOOKUP(J17,'参照ﾃｰﾌﾞﾙ'!$W$6:$Y$7,2,FALSE))</f>
      </c>
      <c r="L17" s="296"/>
      <c r="M17" s="419">
        <f t="shared" si="0"/>
      </c>
      <c r="N17" s="297"/>
      <c r="O17" s="298"/>
      <c r="P17" s="295"/>
      <c r="Q17" s="295"/>
      <c r="R17" s="295"/>
      <c r="S17" s="295"/>
      <c r="T17" s="346" t="str">
        <f t="shared" si="1"/>
        <v> </v>
      </c>
      <c r="U17" s="298"/>
      <c r="V17" s="347" t="str">
        <f>IF($U17="","JPN",VLOOKUP($U17,'参照ﾃｰﾌﾞﾙ'!$P$5:$R$223,3,FALSE))</f>
        <v>JPN</v>
      </c>
      <c r="W17" s="426"/>
      <c r="X17" s="40"/>
      <c r="Y17" s="60">
        <f>IF(D17="","",'基本データ'!$C$15)</f>
      </c>
      <c r="Z17" s="60">
        <f>IF($D17="","",'基本データ'!$C$17)</f>
      </c>
      <c r="AA17" s="298"/>
      <c r="AB17" s="298"/>
      <c r="AC17" s="298"/>
      <c r="AD17" s="285"/>
      <c r="AE17" s="305"/>
      <c r="AF17" s="306"/>
      <c r="AG17" s="291"/>
      <c r="AH17" s="291"/>
      <c r="AI17" s="291"/>
      <c r="AJ17" s="291"/>
      <c r="AK17" s="307"/>
    </row>
    <row r="18" spans="1:37" ht="18" customHeight="1">
      <c r="A18" s="64">
        <v>13</v>
      </c>
      <c r="B18" s="171"/>
      <c r="C18" s="171"/>
      <c r="D18" s="285"/>
      <c r="E18" s="43">
        <f>IF(D18="","",VLOOKUP(D18,'参照ﾃｰﾌﾞﾙ'!$A$5:$F$300,3,FALSE))</f>
      </c>
      <c r="F18" s="43">
        <f>IF(D18="","",VLOOKUP(D18,'参照ﾃｰﾌﾞﾙ'!$A$5:$F$395,5,FALSE))</f>
      </c>
      <c r="G18" s="288"/>
      <c r="H18" s="244">
        <f>IF(G18="","",VLOOKUP(G18,'参照ﾃｰﾌﾞﾙ'!$H$5:$I$64,2))</f>
      </c>
      <c r="I18" s="358"/>
      <c r="J18" s="291"/>
      <c r="K18" s="58">
        <f>IF(J18="","",VLOOKUP(J18,'参照ﾃｰﾌﾞﾙ'!$W$6:$Y$7,2,FALSE))</f>
      </c>
      <c r="L18" s="296"/>
      <c r="M18" s="419">
        <f t="shared" si="0"/>
      </c>
      <c r="N18" s="297"/>
      <c r="O18" s="298"/>
      <c r="P18" s="295"/>
      <c r="Q18" s="295"/>
      <c r="R18" s="295"/>
      <c r="S18" s="295"/>
      <c r="T18" s="346" t="str">
        <f t="shared" si="1"/>
        <v> </v>
      </c>
      <c r="U18" s="298"/>
      <c r="V18" s="347" t="str">
        <f>IF($U18="","JPN",VLOOKUP($U18,'参照ﾃｰﾌﾞﾙ'!$P$5:$R$223,3,FALSE))</f>
        <v>JPN</v>
      </c>
      <c r="W18" s="426"/>
      <c r="X18" s="40"/>
      <c r="Y18" s="60">
        <f>IF(D18="","",'基本データ'!$C$15)</f>
      </c>
      <c r="Z18" s="60">
        <f>IF($D18="","",'基本データ'!$C$17)</f>
      </c>
      <c r="AA18" s="298"/>
      <c r="AB18" s="298"/>
      <c r="AC18" s="298"/>
      <c r="AD18" s="285"/>
      <c r="AE18" s="305"/>
      <c r="AF18" s="306"/>
      <c r="AG18" s="291"/>
      <c r="AH18" s="291"/>
      <c r="AI18" s="291"/>
      <c r="AJ18" s="291"/>
      <c r="AK18" s="307"/>
    </row>
    <row r="19" spans="1:37" ht="18" customHeight="1">
      <c r="A19" s="64">
        <v>14</v>
      </c>
      <c r="B19" s="171"/>
      <c r="C19" s="171"/>
      <c r="D19" s="285"/>
      <c r="E19" s="43">
        <f>IF(D19="","",VLOOKUP(D19,'参照ﾃｰﾌﾞﾙ'!$A$5:$F$300,3,FALSE))</f>
      </c>
      <c r="F19" s="43">
        <f>IF(D19="","",VLOOKUP(D19,'参照ﾃｰﾌﾞﾙ'!$A$5:$F$395,5,FALSE))</f>
      </c>
      <c r="G19" s="288"/>
      <c r="H19" s="244">
        <f>IF(G19="","",VLOOKUP(G19,'参照ﾃｰﾌﾞﾙ'!$H$5:$I$64,2))</f>
      </c>
      <c r="I19" s="358"/>
      <c r="J19" s="291"/>
      <c r="K19" s="58">
        <f>IF(J19="","",VLOOKUP(J19,'参照ﾃｰﾌﾞﾙ'!$W$6:$Y$7,2,FALSE))</f>
      </c>
      <c r="L19" s="296"/>
      <c r="M19" s="419">
        <f t="shared" si="0"/>
      </c>
      <c r="N19" s="297"/>
      <c r="O19" s="298"/>
      <c r="P19" s="295"/>
      <c r="Q19" s="295"/>
      <c r="R19" s="295"/>
      <c r="S19" s="295"/>
      <c r="T19" s="346" t="str">
        <f t="shared" si="1"/>
        <v> </v>
      </c>
      <c r="U19" s="298"/>
      <c r="V19" s="347" t="str">
        <f>IF($U19="","JPN",VLOOKUP($U19,'参照ﾃｰﾌﾞﾙ'!$P$5:$R$223,3,FALSE))</f>
        <v>JPN</v>
      </c>
      <c r="W19" s="426"/>
      <c r="X19" s="40"/>
      <c r="Y19" s="60">
        <f>IF(D19="","",'基本データ'!$C$15)</f>
      </c>
      <c r="Z19" s="60">
        <f>IF($D19="","",'基本データ'!$C$17)</f>
      </c>
      <c r="AA19" s="298"/>
      <c r="AB19" s="298"/>
      <c r="AC19" s="298"/>
      <c r="AD19" s="285"/>
      <c r="AE19" s="305"/>
      <c r="AF19" s="306"/>
      <c r="AG19" s="291"/>
      <c r="AH19" s="291"/>
      <c r="AI19" s="291"/>
      <c r="AJ19" s="291"/>
      <c r="AK19" s="307"/>
    </row>
    <row r="20" spans="1:37" ht="18" customHeight="1">
      <c r="A20" s="64">
        <v>15</v>
      </c>
      <c r="B20" s="171"/>
      <c r="C20" s="171"/>
      <c r="D20" s="285"/>
      <c r="E20" s="43">
        <f>IF(D20="","",VLOOKUP(D20,'参照ﾃｰﾌﾞﾙ'!$A$5:$F$300,3,FALSE))</f>
      </c>
      <c r="F20" s="43">
        <f>IF(D20="","",VLOOKUP(D20,'参照ﾃｰﾌﾞﾙ'!$A$5:$F$395,5,FALSE))</f>
      </c>
      <c r="G20" s="288"/>
      <c r="H20" s="244">
        <f>IF(G20="","",VLOOKUP(G20,'参照ﾃｰﾌﾞﾙ'!$H$5:$I$64,2))</f>
      </c>
      <c r="I20" s="358"/>
      <c r="J20" s="291"/>
      <c r="K20" s="58">
        <f>IF(J20="","",VLOOKUP(J20,'参照ﾃｰﾌﾞﾙ'!$W$6:$Y$7,2,FALSE))</f>
      </c>
      <c r="L20" s="296"/>
      <c r="M20" s="419">
        <f t="shared" si="0"/>
      </c>
      <c r="N20" s="297"/>
      <c r="O20" s="298"/>
      <c r="P20" s="295"/>
      <c r="Q20" s="295"/>
      <c r="R20" s="295"/>
      <c r="S20" s="295"/>
      <c r="T20" s="346" t="str">
        <f t="shared" si="1"/>
        <v> </v>
      </c>
      <c r="U20" s="298"/>
      <c r="V20" s="347" t="str">
        <f>IF($U20="","JPN",VLOOKUP($U20,'参照ﾃｰﾌﾞﾙ'!$P$5:$R$223,3,FALSE))</f>
        <v>JPN</v>
      </c>
      <c r="W20" s="426"/>
      <c r="X20" s="40"/>
      <c r="Y20" s="60">
        <f>IF(D20="","",'基本データ'!$C$15)</f>
      </c>
      <c r="Z20" s="60">
        <f>IF($D20="","",'基本データ'!$C$17)</f>
      </c>
      <c r="AA20" s="298"/>
      <c r="AB20" s="298"/>
      <c r="AC20" s="298"/>
      <c r="AD20" s="285"/>
      <c r="AE20" s="305"/>
      <c r="AF20" s="306"/>
      <c r="AG20" s="291"/>
      <c r="AH20" s="291"/>
      <c r="AI20" s="291"/>
      <c r="AJ20" s="291"/>
      <c r="AK20" s="307"/>
    </row>
    <row r="21" spans="1:37" ht="18" customHeight="1">
      <c r="A21" s="64">
        <v>16</v>
      </c>
      <c r="B21" s="171"/>
      <c r="C21" s="171"/>
      <c r="D21" s="285"/>
      <c r="E21" s="43">
        <f>IF(D21="","",VLOOKUP(D21,'参照ﾃｰﾌﾞﾙ'!$A$5:$F$300,3,FALSE))</f>
      </c>
      <c r="F21" s="43">
        <f>IF(D21="","",VLOOKUP(D21,'参照ﾃｰﾌﾞﾙ'!$A$5:$F$395,5,FALSE))</f>
      </c>
      <c r="G21" s="288"/>
      <c r="H21" s="244">
        <f>IF(G21="","",VLOOKUP(G21,'参照ﾃｰﾌﾞﾙ'!$H$5:$I$64,2))</f>
      </c>
      <c r="I21" s="358"/>
      <c r="J21" s="291"/>
      <c r="K21" s="58">
        <f>IF(J21="","",VLOOKUP(J21,'参照ﾃｰﾌﾞﾙ'!$W$6:$Y$7,2,FALSE))</f>
      </c>
      <c r="L21" s="296"/>
      <c r="M21" s="419">
        <f t="shared" si="0"/>
      </c>
      <c r="N21" s="297"/>
      <c r="O21" s="298"/>
      <c r="P21" s="295"/>
      <c r="Q21" s="295"/>
      <c r="R21" s="295"/>
      <c r="S21" s="295"/>
      <c r="T21" s="346" t="str">
        <f t="shared" si="1"/>
        <v> </v>
      </c>
      <c r="U21" s="298"/>
      <c r="V21" s="347" t="str">
        <f>IF($U21="","JPN",VLOOKUP($U21,'参照ﾃｰﾌﾞﾙ'!$P$5:$R$223,3,FALSE))</f>
        <v>JPN</v>
      </c>
      <c r="W21" s="426"/>
      <c r="X21" s="40"/>
      <c r="Y21" s="60">
        <f>IF(D21="","",'基本データ'!$C$15)</f>
      </c>
      <c r="Z21" s="60">
        <f>IF($D21="","",'基本データ'!$C$17)</f>
      </c>
      <c r="AA21" s="298"/>
      <c r="AB21" s="298"/>
      <c r="AC21" s="298"/>
      <c r="AD21" s="285"/>
      <c r="AE21" s="305"/>
      <c r="AF21" s="306"/>
      <c r="AG21" s="291"/>
      <c r="AH21" s="291"/>
      <c r="AI21" s="291"/>
      <c r="AJ21" s="291"/>
      <c r="AK21" s="307"/>
    </row>
    <row r="22" spans="1:37" ht="18" customHeight="1">
      <c r="A22" s="64">
        <v>17</v>
      </c>
      <c r="B22" s="171"/>
      <c r="C22" s="171"/>
      <c r="D22" s="285"/>
      <c r="E22" s="43">
        <f>IF(D22="","",VLOOKUP(D22,'参照ﾃｰﾌﾞﾙ'!$A$5:$F$300,3,FALSE))</f>
      </c>
      <c r="F22" s="43">
        <f>IF(D22="","",VLOOKUP(D22,'参照ﾃｰﾌﾞﾙ'!$A$5:$F$395,5,FALSE))</f>
      </c>
      <c r="G22" s="288"/>
      <c r="H22" s="244">
        <f>IF(G22="","",VLOOKUP(G22,'参照ﾃｰﾌﾞﾙ'!$H$5:$I$64,2))</f>
      </c>
      <c r="I22" s="358"/>
      <c r="J22" s="291"/>
      <c r="K22" s="58">
        <f>IF(J22="","",VLOOKUP(J22,'参照ﾃｰﾌﾞﾙ'!$W$6:$Y$7,2,FALSE))</f>
      </c>
      <c r="L22" s="296"/>
      <c r="M22" s="419">
        <f t="shared" si="0"/>
      </c>
      <c r="N22" s="297"/>
      <c r="O22" s="298"/>
      <c r="P22" s="295"/>
      <c r="Q22" s="295"/>
      <c r="R22" s="295"/>
      <c r="S22" s="295"/>
      <c r="T22" s="346" t="str">
        <f t="shared" si="1"/>
        <v> </v>
      </c>
      <c r="U22" s="298"/>
      <c r="V22" s="347" t="str">
        <f>IF($U22="","JPN",VLOOKUP($U22,'参照ﾃｰﾌﾞﾙ'!$P$5:$R$223,3,FALSE))</f>
        <v>JPN</v>
      </c>
      <c r="W22" s="426"/>
      <c r="X22" s="40"/>
      <c r="Y22" s="60">
        <f>IF(D22="","",'基本データ'!$C$15)</f>
      </c>
      <c r="Z22" s="60">
        <f>IF($D22="","",'基本データ'!$C$17)</f>
      </c>
      <c r="AA22" s="298"/>
      <c r="AB22" s="298"/>
      <c r="AC22" s="298"/>
      <c r="AD22" s="285"/>
      <c r="AE22" s="305"/>
      <c r="AF22" s="306"/>
      <c r="AG22" s="291"/>
      <c r="AH22" s="291"/>
      <c r="AI22" s="291"/>
      <c r="AJ22" s="291"/>
      <c r="AK22" s="307"/>
    </row>
    <row r="23" spans="1:37" ht="18" customHeight="1">
      <c r="A23" s="64">
        <v>18</v>
      </c>
      <c r="B23" s="171"/>
      <c r="C23" s="171"/>
      <c r="D23" s="285"/>
      <c r="E23" s="43">
        <f>IF(D23="","",VLOOKUP(D23,'参照ﾃｰﾌﾞﾙ'!$A$5:$F$300,3,FALSE))</f>
      </c>
      <c r="F23" s="43">
        <f>IF(D23="","",VLOOKUP(D23,'参照ﾃｰﾌﾞﾙ'!$A$5:$F$395,5,FALSE))</f>
      </c>
      <c r="G23" s="288"/>
      <c r="H23" s="244">
        <f>IF(G23="","",VLOOKUP(G23,'参照ﾃｰﾌﾞﾙ'!$H$5:$I$64,2))</f>
      </c>
      <c r="I23" s="358"/>
      <c r="J23" s="291"/>
      <c r="K23" s="58">
        <f>IF(J23="","",VLOOKUP(J23,'参照ﾃｰﾌﾞﾙ'!$W$6:$Y$7,2,FALSE))</f>
      </c>
      <c r="L23" s="296"/>
      <c r="M23" s="419">
        <f t="shared" si="0"/>
      </c>
      <c r="N23" s="297"/>
      <c r="O23" s="298"/>
      <c r="P23" s="295"/>
      <c r="Q23" s="295"/>
      <c r="R23" s="295"/>
      <c r="S23" s="295"/>
      <c r="T23" s="346" t="str">
        <f t="shared" si="1"/>
        <v> </v>
      </c>
      <c r="U23" s="298"/>
      <c r="V23" s="347" t="str">
        <f>IF($U23="","JPN",VLOOKUP($U23,'参照ﾃｰﾌﾞﾙ'!$P$5:$R$223,3,FALSE))</f>
        <v>JPN</v>
      </c>
      <c r="W23" s="426"/>
      <c r="X23" s="40"/>
      <c r="Y23" s="60">
        <f>IF(D23="","",'基本データ'!$C$15)</f>
      </c>
      <c r="Z23" s="60">
        <f>IF($D23="","",'基本データ'!$C$17)</f>
      </c>
      <c r="AA23" s="298"/>
      <c r="AB23" s="298"/>
      <c r="AC23" s="298"/>
      <c r="AD23" s="285"/>
      <c r="AE23" s="305"/>
      <c r="AF23" s="306"/>
      <c r="AG23" s="291"/>
      <c r="AH23" s="291"/>
      <c r="AI23" s="291"/>
      <c r="AJ23" s="291"/>
      <c r="AK23" s="307"/>
    </row>
    <row r="24" spans="1:37" ht="18" customHeight="1">
      <c r="A24" s="64">
        <v>19</v>
      </c>
      <c r="B24" s="171"/>
      <c r="C24" s="171"/>
      <c r="D24" s="285"/>
      <c r="E24" s="43">
        <f>IF(D24="","",VLOOKUP(D24,'参照ﾃｰﾌﾞﾙ'!$A$5:$F$300,3,FALSE))</f>
      </c>
      <c r="F24" s="43">
        <f>IF(D24="","",VLOOKUP(D24,'参照ﾃｰﾌﾞﾙ'!$A$5:$F$395,5,FALSE))</f>
      </c>
      <c r="G24" s="288"/>
      <c r="H24" s="244">
        <f>IF(G24="","",VLOOKUP(G24,'参照ﾃｰﾌﾞﾙ'!$H$5:$I$64,2))</f>
      </c>
      <c r="I24" s="358"/>
      <c r="J24" s="291"/>
      <c r="K24" s="58">
        <f>IF(J24="","",VLOOKUP(J24,'参照ﾃｰﾌﾞﾙ'!$W$6:$Y$7,2,FALSE))</f>
      </c>
      <c r="L24" s="296"/>
      <c r="M24" s="419">
        <f t="shared" si="0"/>
      </c>
      <c r="N24" s="297"/>
      <c r="O24" s="298"/>
      <c r="P24" s="295"/>
      <c r="Q24" s="295"/>
      <c r="R24" s="295"/>
      <c r="S24" s="295"/>
      <c r="T24" s="346" t="str">
        <f t="shared" si="1"/>
        <v> </v>
      </c>
      <c r="U24" s="298"/>
      <c r="V24" s="347" t="str">
        <f>IF($U24="","JPN",VLOOKUP($U24,'参照ﾃｰﾌﾞﾙ'!$P$5:$R$223,3,FALSE))</f>
        <v>JPN</v>
      </c>
      <c r="W24" s="426"/>
      <c r="X24" s="40"/>
      <c r="Y24" s="60">
        <f>IF(D24="","",'基本データ'!$C$15)</f>
      </c>
      <c r="Z24" s="60">
        <f>IF($D24="","",'基本データ'!$C$17)</f>
      </c>
      <c r="AA24" s="298"/>
      <c r="AB24" s="298"/>
      <c r="AC24" s="298"/>
      <c r="AD24" s="285"/>
      <c r="AE24" s="305"/>
      <c r="AF24" s="306"/>
      <c r="AG24" s="291"/>
      <c r="AH24" s="291"/>
      <c r="AI24" s="291"/>
      <c r="AJ24" s="291"/>
      <c r="AK24" s="307"/>
    </row>
    <row r="25" spans="1:37" ht="18" customHeight="1">
      <c r="A25" s="64">
        <v>20</v>
      </c>
      <c r="B25" s="171"/>
      <c r="C25" s="171"/>
      <c r="D25" s="285"/>
      <c r="E25" s="43">
        <f>IF(D25="","",VLOOKUP(D25,'参照ﾃｰﾌﾞﾙ'!$A$5:$F$300,3,FALSE))</f>
      </c>
      <c r="F25" s="43">
        <f>IF(D25="","",VLOOKUP(D25,'参照ﾃｰﾌﾞﾙ'!$A$5:$F$395,5,FALSE))</f>
      </c>
      <c r="G25" s="288"/>
      <c r="H25" s="244">
        <f>IF(G25="","",VLOOKUP(G25,'参照ﾃｰﾌﾞﾙ'!$H$5:$I$64,2))</f>
      </c>
      <c r="I25" s="358"/>
      <c r="J25" s="291"/>
      <c r="K25" s="58">
        <f>IF(J25="","",VLOOKUP(J25,'参照ﾃｰﾌﾞﾙ'!$W$6:$Y$7,2,FALSE))</f>
      </c>
      <c r="L25" s="296"/>
      <c r="M25" s="419">
        <f t="shared" si="0"/>
      </c>
      <c r="N25" s="297"/>
      <c r="O25" s="298"/>
      <c r="P25" s="295"/>
      <c r="Q25" s="295"/>
      <c r="R25" s="295"/>
      <c r="S25" s="295"/>
      <c r="T25" s="346" t="str">
        <f t="shared" si="1"/>
        <v> </v>
      </c>
      <c r="U25" s="298"/>
      <c r="V25" s="347" t="str">
        <f>IF($U25="","JPN",VLOOKUP($U25,'参照ﾃｰﾌﾞﾙ'!$P$5:$R$223,3,FALSE))</f>
        <v>JPN</v>
      </c>
      <c r="W25" s="426"/>
      <c r="X25" s="40"/>
      <c r="Y25" s="60">
        <f>IF(D25="","",'基本データ'!$C$15)</f>
      </c>
      <c r="Z25" s="60">
        <f>IF($D25="","",'基本データ'!$C$17)</f>
      </c>
      <c r="AA25" s="298"/>
      <c r="AB25" s="298"/>
      <c r="AC25" s="298"/>
      <c r="AD25" s="285"/>
      <c r="AE25" s="305"/>
      <c r="AF25" s="306"/>
      <c r="AG25" s="291"/>
      <c r="AH25" s="291"/>
      <c r="AI25" s="291"/>
      <c r="AJ25" s="291"/>
      <c r="AK25" s="307"/>
    </row>
    <row r="26" spans="1:37" ht="18" customHeight="1">
      <c r="A26" s="64">
        <v>21</v>
      </c>
      <c r="B26" s="171"/>
      <c r="C26" s="171"/>
      <c r="D26" s="285"/>
      <c r="E26" s="43">
        <f>IF(D26="","",VLOOKUP(D26,'参照ﾃｰﾌﾞﾙ'!$A$5:$F$300,3,FALSE))</f>
      </c>
      <c r="F26" s="43">
        <f>IF(D26="","",VLOOKUP(D26,'参照ﾃｰﾌﾞﾙ'!$A$5:$F$395,5,FALSE))</f>
      </c>
      <c r="G26" s="288"/>
      <c r="H26" s="244">
        <f>IF(G26="","",VLOOKUP(G26,'参照ﾃｰﾌﾞﾙ'!$H$5:$I$64,2))</f>
      </c>
      <c r="I26" s="358"/>
      <c r="J26" s="291"/>
      <c r="K26" s="58">
        <f>IF(J26="","",VLOOKUP(J26,'参照ﾃｰﾌﾞﾙ'!$W$6:$Y$7,2,FALSE))</f>
      </c>
      <c r="L26" s="296"/>
      <c r="M26" s="419">
        <f t="shared" si="0"/>
      </c>
      <c r="N26" s="297"/>
      <c r="O26" s="298"/>
      <c r="P26" s="295"/>
      <c r="Q26" s="295"/>
      <c r="R26" s="295"/>
      <c r="S26" s="295"/>
      <c r="T26" s="346" t="str">
        <f t="shared" si="1"/>
        <v> </v>
      </c>
      <c r="U26" s="298"/>
      <c r="V26" s="347" t="str">
        <f>IF($U26="","JPN",VLOOKUP($U26,'参照ﾃｰﾌﾞﾙ'!$P$5:$R$223,3,FALSE))</f>
        <v>JPN</v>
      </c>
      <c r="W26" s="426"/>
      <c r="X26" s="40"/>
      <c r="Y26" s="60">
        <f>IF(D26="","",'基本データ'!$C$15)</f>
      </c>
      <c r="Z26" s="60">
        <f>IF($D26="","",'基本データ'!$C$17)</f>
      </c>
      <c r="AA26" s="298"/>
      <c r="AB26" s="298"/>
      <c r="AC26" s="298"/>
      <c r="AD26" s="285"/>
      <c r="AE26" s="305"/>
      <c r="AF26" s="306"/>
      <c r="AG26" s="291"/>
      <c r="AH26" s="291"/>
      <c r="AI26" s="291"/>
      <c r="AJ26" s="291"/>
      <c r="AK26" s="307"/>
    </row>
    <row r="27" spans="1:37" ht="18" customHeight="1">
      <c r="A27" s="64">
        <v>22</v>
      </c>
      <c r="B27" s="171"/>
      <c r="C27" s="171"/>
      <c r="D27" s="285"/>
      <c r="E27" s="43">
        <f>IF(D27="","",VLOOKUP(D27,'参照ﾃｰﾌﾞﾙ'!$A$5:$F$300,3,FALSE))</f>
      </c>
      <c r="F27" s="43">
        <f>IF(D27="","",VLOOKUP(D27,'参照ﾃｰﾌﾞﾙ'!$A$5:$F$395,5,FALSE))</f>
      </c>
      <c r="G27" s="288"/>
      <c r="H27" s="244">
        <f>IF(G27="","",VLOOKUP(G27,'参照ﾃｰﾌﾞﾙ'!$H$5:$I$64,2))</f>
      </c>
      <c r="I27" s="358"/>
      <c r="J27" s="291"/>
      <c r="K27" s="58">
        <f>IF(J27="","",VLOOKUP(J27,'参照ﾃｰﾌﾞﾙ'!$W$6:$Y$7,2,FALSE))</f>
      </c>
      <c r="L27" s="296"/>
      <c r="M27" s="419">
        <f t="shared" si="0"/>
      </c>
      <c r="N27" s="297"/>
      <c r="O27" s="298"/>
      <c r="P27" s="295"/>
      <c r="Q27" s="295"/>
      <c r="R27" s="295"/>
      <c r="S27" s="295"/>
      <c r="T27" s="346" t="str">
        <f t="shared" si="1"/>
        <v> </v>
      </c>
      <c r="U27" s="298"/>
      <c r="V27" s="347" t="str">
        <f>IF($U27="","JPN",VLOOKUP($U27,'参照ﾃｰﾌﾞﾙ'!$P$5:$R$223,3,FALSE))</f>
        <v>JPN</v>
      </c>
      <c r="W27" s="426"/>
      <c r="X27" s="40"/>
      <c r="Y27" s="60">
        <f>IF(D27="","",'基本データ'!$C$15)</f>
      </c>
      <c r="Z27" s="60">
        <f>IF($D27="","",'基本データ'!$C$17)</f>
      </c>
      <c r="AA27" s="298"/>
      <c r="AB27" s="298"/>
      <c r="AC27" s="298"/>
      <c r="AD27" s="285"/>
      <c r="AE27" s="305"/>
      <c r="AF27" s="306"/>
      <c r="AG27" s="291"/>
      <c r="AH27" s="291"/>
      <c r="AI27" s="291"/>
      <c r="AJ27" s="291"/>
      <c r="AK27" s="307"/>
    </row>
    <row r="28" spans="1:37" ht="18" customHeight="1">
      <c r="A28" s="64">
        <v>23</v>
      </c>
      <c r="B28" s="171"/>
      <c r="C28" s="171"/>
      <c r="D28" s="285"/>
      <c r="E28" s="43">
        <f>IF(D28="","",VLOOKUP(D28,'参照ﾃｰﾌﾞﾙ'!$A$5:$F$300,3,FALSE))</f>
      </c>
      <c r="F28" s="43">
        <f>IF(D28="","",VLOOKUP(D28,'参照ﾃｰﾌﾞﾙ'!$A$5:$F$395,5,FALSE))</f>
      </c>
      <c r="G28" s="288"/>
      <c r="H28" s="244">
        <f>IF(G28="","",VLOOKUP(G28,'参照ﾃｰﾌﾞﾙ'!$H$5:$I$64,2))</f>
      </c>
      <c r="I28" s="358"/>
      <c r="J28" s="291"/>
      <c r="K28" s="58">
        <f>IF(J28="","",VLOOKUP(J28,'参照ﾃｰﾌﾞﾙ'!$W$6:$Y$7,2,FALSE))</f>
      </c>
      <c r="L28" s="296"/>
      <c r="M28" s="419">
        <f t="shared" si="0"/>
      </c>
      <c r="N28" s="297"/>
      <c r="O28" s="298"/>
      <c r="P28" s="295"/>
      <c r="Q28" s="295"/>
      <c r="R28" s="295"/>
      <c r="S28" s="295"/>
      <c r="T28" s="346" t="str">
        <f t="shared" si="1"/>
        <v> </v>
      </c>
      <c r="U28" s="298"/>
      <c r="V28" s="347" t="str">
        <f>IF($U28="","JPN",VLOOKUP($U28,'参照ﾃｰﾌﾞﾙ'!$P$5:$R$223,3,FALSE))</f>
        <v>JPN</v>
      </c>
      <c r="W28" s="426"/>
      <c r="X28" s="40"/>
      <c r="Y28" s="60">
        <f>IF(D28="","",'基本データ'!$C$15)</f>
      </c>
      <c r="Z28" s="60">
        <f>IF($D28="","",'基本データ'!$C$17)</f>
      </c>
      <c r="AA28" s="298"/>
      <c r="AB28" s="298"/>
      <c r="AC28" s="298"/>
      <c r="AD28" s="285"/>
      <c r="AE28" s="305"/>
      <c r="AF28" s="306"/>
      <c r="AG28" s="291"/>
      <c r="AH28" s="291"/>
      <c r="AI28" s="291"/>
      <c r="AJ28" s="291"/>
      <c r="AK28" s="307"/>
    </row>
    <row r="29" spans="1:37" ht="18" customHeight="1">
      <c r="A29" s="64">
        <v>24</v>
      </c>
      <c r="B29" s="171"/>
      <c r="C29" s="171"/>
      <c r="D29" s="285"/>
      <c r="E29" s="43">
        <f>IF(D29="","",VLOOKUP(D29,'参照ﾃｰﾌﾞﾙ'!$A$5:$F$300,3,FALSE))</f>
      </c>
      <c r="F29" s="43">
        <f>IF(D29="","",VLOOKUP(D29,'参照ﾃｰﾌﾞﾙ'!$A$5:$F$395,5,FALSE))</f>
      </c>
      <c r="G29" s="288"/>
      <c r="H29" s="244">
        <f>IF(G29="","",VLOOKUP(G29,'参照ﾃｰﾌﾞﾙ'!$H$5:$I$64,2))</f>
      </c>
      <c r="I29" s="358"/>
      <c r="J29" s="291"/>
      <c r="K29" s="58">
        <f>IF(J29="","",VLOOKUP(J29,'参照ﾃｰﾌﾞﾙ'!$W$6:$Y$7,2,FALSE))</f>
      </c>
      <c r="L29" s="296"/>
      <c r="M29" s="419">
        <f t="shared" si="0"/>
      </c>
      <c r="N29" s="297"/>
      <c r="O29" s="298"/>
      <c r="P29" s="295"/>
      <c r="Q29" s="295"/>
      <c r="R29" s="295"/>
      <c r="S29" s="295"/>
      <c r="T29" s="346" t="str">
        <f t="shared" si="1"/>
        <v> </v>
      </c>
      <c r="U29" s="298"/>
      <c r="V29" s="347" t="str">
        <f>IF($U29="","JPN",VLOOKUP($U29,'参照ﾃｰﾌﾞﾙ'!$P$5:$R$223,3,FALSE))</f>
        <v>JPN</v>
      </c>
      <c r="W29" s="426"/>
      <c r="X29" s="40"/>
      <c r="Y29" s="60">
        <f>IF(D29="","",'基本データ'!$C$15)</f>
      </c>
      <c r="Z29" s="60">
        <f>IF($D29="","",'基本データ'!$C$17)</f>
      </c>
      <c r="AA29" s="298"/>
      <c r="AB29" s="298"/>
      <c r="AC29" s="298"/>
      <c r="AD29" s="285"/>
      <c r="AE29" s="305"/>
      <c r="AF29" s="306"/>
      <c r="AG29" s="291"/>
      <c r="AH29" s="291"/>
      <c r="AI29" s="291"/>
      <c r="AJ29" s="291"/>
      <c r="AK29" s="307"/>
    </row>
    <row r="30" spans="1:37" ht="18" customHeight="1">
      <c r="A30" s="64">
        <v>25</v>
      </c>
      <c r="B30" s="171"/>
      <c r="C30" s="171"/>
      <c r="D30" s="285"/>
      <c r="E30" s="43">
        <f>IF(D30="","",VLOOKUP(D30,'参照ﾃｰﾌﾞﾙ'!$A$5:$F$300,3,FALSE))</f>
      </c>
      <c r="F30" s="43">
        <f>IF(D30="","",VLOOKUP(D30,'参照ﾃｰﾌﾞﾙ'!$A$5:$F$395,5,FALSE))</f>
      </c>
      <c r="G30" s="288"/>
      <c r="H30" s="244">
        <f>IF(G30="","",VLOOKUP(G30,'参照ﾃｰﾌﾞﾙ'!$H$5:$I$64,2))</f>
      </c>
      <c r="I30" s="358"/>
      <c r="J30" s="291"/>
      <c r="K30" s="58">
        <f>IF(J30="","",VLOOKUP(J30,'参照ﾃｰﾌﾞﾙ'!$W$6:$Y$7,2,FALSE))</f>
      </c>
      <c r="L30" s="296"/>
      <c r="M30" s="419">
        <f t="shared" si="0"/>
      </c>
      <c r="N30" s="297"/>
      <c r="O30" s="298"/>
      <c r="P30" s="295"/>
      <c r="Q30" s="295"/>
      <c r="R30" s="295"/>
      <c r="S30" s="295"/>
      <c r="T30" s="346" t="str">
        <f t="shared" si="1"/>
        <v> </v>
      </c>
      <c r="U30" s="298"/>
      <c r="V30" s="347" t="str">
        <f>IF($U30="","JPN",VLOOKUP($U30,'参照ﾃｰﾌﾞﾙ'!$P$5:$R$223,3,FALSE))</f>
        <v>JPN</v>
      </c>
      <c r="W30" s="426"/>
      <c r="X30" s="40"/>
      <c r="Y30" s="60">
        <f>IF(D30="","",'基本データ'!$C$15)</f>
      </c>
      <c r="Z30" s="60">
        <f>IF($D30="","",'基本データ'!$C$17)</f>
      </c>
      <c r="AA30" s="298"/>
      <c r="AB30" s="298"/>
      <c r="AC30" s="298"/>
      <c r="AD30" s="285"/>
      <c r="AE30" s="305"/>
      <c r="AF30" s="306"/>
      <c r="AG30" s="291"/>
      <c r="AH30" s="291"/>
      <c r="AI30" s="291"/>
      <c r="AJ30" s="291"/>
      <c r="AK30" s="307"/>
    </row>
    <row r="31" spans="1:37" ht="18" customHeight="1">
      <c r="A31" s="64">
        <v>26</v>
      </c>
      <c r="B31" s="171"/>
      <c r="C31" s="171"/>
      <c r="D31" s="285"/>
      <c r="E31" s="43">
        <f>IF(D31="","",VLOOKUP(D31,'参照ﾃｰﾌﾞﾙ'!$A$5:$F$300,3,FALSE))</f>
      </c>
      <c r="F31" s="43">
        <f>IF(D31="","",VLOOKUP(D31,'参照ﾃｰﾌﾞﾙ'!$A$5:$F$395,5,FALSE))</f>
      </c>
      <c r="G31" s="288"/>
      <c r="H31" s="244">
        <f>IF(G31="","",VLOOKUP(G31,'参照ﾃｰﾌﾞﾙ'!$H$5:$I$64,2))</f>
      </c>
      <c r="I31" s="358"/>
      <c r="J31" s="291"/>
      <c r="K31" s="58">
        <f>IF(J31="","",VLOOKUP(J31,'参照ﾃｰﾌﾞﾙ'!$W$6:$Y$7,2,FALSE))</f>
      </c>
      <c r="L31" s="296"/>
      <c r="M31" s="419">
        <f t="shared" si="0"/>
      </c>
      <c r="N31" s="297"/>
      <c r="O31" s="298"/>
      <c r="P31" s="295"/>
      <c r="Q31" s="295"/>
      <c r="R31" s="295"/>
      <c r="S31" s="295"/>
      <c r="T31" s="346" t="str">
        <f t="shared" si="1"/>
        <v> </v>
      </c>
      <c r="U31" s="298"/>
      <c r="V31" s="347" t="str">
        <f>IF($U31="","JPN",VLOOKUP($U31,'参照ﾃｰﾌﾞﾙ'!$P$5:$R$223,3,FALSE))</f>
        <v>JPN</v>
      </c>
      <c r="W31" s="426"/>
      <c r="X31" s="40"/>
      <c r="Y31" s="60">
        <f>IF(D31="","",'基本データ'!$C$15)</f>
      </c>
      <c r="Z31" s="60">
        <f>IF($D31="","",'基本データ'!$C$17)</f>
      </c>
      <c r="AA31" s="298"/>
      <c r="AB31" s="298"/>
      <c r="AC31" s="298"/>
      <c r="AD31" s="285"/>
      <c r="AE31" s="305"/>
      <c r="AF31" s="306"/>
      <c r="AG31" s="291"/>
      <c r="AH31" s="291"/>
      <c r="AI31" s="291"/>
      <c r="AJ31" s="291"/>
      <c r="AK31" s="307"/>
    </row>
    <row r="32" spans="1:37" ht="18" customHeight="1">
      <c r="A32" s="64">
        <v>27</v>
      </c>
      <c r="B32" s="171"/>
      <c r="C32" s="171"/>
      <c r="D32" s="285"/>
      <c r="E32" s="43">
        <f>IF(D32="","",VLOOKUP(D32,'参照ﾃｰﾌﾞﾙ'!$A$5:$F$300,3,FALSE))</f>
      </c>
      <c r="F32" s="43">
        <f>IF(D32="","",VLOOKUP(D32,'参照ﾃｰﾌﾞﾙ'!$A$5:$F$395,5,FALSE))</f>
      </c>
      <c r="G32" s="288"/>
      <c r="H32" s="244">
        <f>IF(G32="","",VLOOKUP(G32,'参照ﾃｰﾌﾞﾙ'!$H$5:$I$64,2))</f>
      </c>
      <c r="I32" s="358"/>
      <c r="J32" s="291"/>
      <c r="K32" s="58">
        <f>IF(J32="","",VLOOKUP(J32,'参照ﾃｰﾌﾞﾙ'!$W$6:$Y$7,2,FALSE))</f>
      </c>
      <c r="L32" s="296"/>
      <c r="M32" s="419">
        <f t="shared" si="0"/>
      </c>
      <c r="N32" s="297"/>
      <c r="O32" s="298"/>
      <c r="P32" s="295"/>
      <c r="Q32" s="295"/>
      <c r="R32" s="295"/>
      <c r="S32" s="295"/>
      <c r="T32" s="346" t="str">
        <f t="shared" si="1"/>
        <v> </v>
      </c>
      <c r="U32" s="298"/>
      <c r="V32" s="347" t="str">
        <f>IF($U32="","JPN",VLOOKUP($U32,'参照ﾃｰﾌﾞﾙ'!$P$5:$R$223,3,FALSE))</f>
        <v>JPN</v>
      </c>
      <c r="W32" s="426"/>
      <c r="X32" s="40"/>
      <c r="Y32" s="60">
        <f>IF(D32="","",'基本データ'!$C$15)</f>
      </c>
      <c r="Z32" s="60">
        <f>IF($D32="","",'基本データ'!$C$17)</f>
      </c>
      <c r="AA32" s="298"/>
      <c r="AB32" s="298"/>
      <c r="AC32" s="298"/>
      <c r="AD32" s="285"/>
      <c r="AE32" s="305"/>
      <c r="AF32" s="306"/>
      <c r="AG32" s="291"/>
      <c r="AH32" s="291"/>
      <c r="AI32" s="291"/>
      <c r="AJ32" s="291"/>
      <c r="AK32" s="307"/>
    </row>
    <row r="33" spans="1:37" ht="18" customHeight="1">
      <c r="A33" s="64">
        <v>28</v>
      </c>
      <c r="B33" s="171"/>
      <c r="C33" s="171"/>
      <c r="D33" s="285"/>
      <c r="E33" s="43">
        <f>IF(D33="","",VLOOKUP(D33,'参照ﾃｰﾌﾞﾙ'!$A$5:$F$300,3,FALSE))</f>
      </c>
      <c r="F33" s="43">
        <f>IF(D33="","",VLOOKUP(D33,'参照ﾃｰﾌﾞﾙ'!$A$5:$F$395,5,FALSE))</f>
      </c>
      <c r="G33" s="288"/>
      <c r="H33" s="244">
        <f>IF(G33="","",VLOOKUP(G33,'参照ﾃｰﾌﾞﾙ'!$H$5:$I$64,2))</f>
      </c>
      <c r="I33" s="358"/>
      <c r="J33" s="291"/>
      <c r="K33" s="58">
        <f>IF(J33="","",VLOOKUP(J33,'参照ﾃｰﾌﾞﾙ'!$W$6:$Y$7,2,FALSE))</f>
      </c>
      <c r="L33" s="296"/>
      <c r="M33" s="419">
        <f t="shared" si="0"/>
      </c>
      <c r="N33" s="297"/>
      <c r="O33" s="298"/>
      <c r="P33" s="295"/>
      <c r="Q33" s="295"/>
      <c r="R33" s="295"/>
      <c r="S33" s="295"/>
      <c r="T33" s="346" t="str">
        <f t="shared" si="1"/>
        <v> </v>
      </c>
      <c r="U33" s="298"/>
      <c r="V33" s="347" t="str">
        <f>IF($U33="","JPN",VLOOKUP($U33,'参照ﾃｰﾌﾞﾙ'!$P$5:$R$223,3,FALSE))</f>
        <v>JPN</v>
      </c>
      <c r="W33" s="426"/>
      <c r="X33" s="40"/>
      <c r="Y33" s="60">
        <f>IF(D33="","",'基本データ'!$C$15)</f>
      </c>
      <c r="Z33" s="60">
        <f>IF($D33="","",'基本データ'!$C$17)</f>
      </c>
      <c r="AA33" s="298"/>
      <c r="AB33" s="298"/>
      <c r="AC33" s="298"/>
      <c r="AD33" s="285"/>
      <c r="AE33" s="305"/>
      <c r="AF33" s="306"/>
      <c r="AG33" s="291"/>
      <c r="AH33" s="291"/>
      <c r="AI33" s="291"/>
      <c r="AJ33" s="291"/>
      <c r="AK33" s="307"/>
    </row>
    <row r="34" spans="1:37" ht="18" customHeight="1">
      <c r="A34" s="64">
        <v>29</v>
      </c>
      <c r="B34" s="171"/>
      <c r="C34" s="171"/>
      <c r="D34" s="285"/>
      <c r="E34" s="43">
        <f>IF(D34="","",VLOOKUP(D34,'参照ﾃｰﾌﾞﾙ'!$A$5:$F$300,3,FALSE))</f>
      </c>
      <c r="F34" s="43">
        <f>IF(D34="","",VLOOKUP(D34,'参照ﾃｰﾌﾞﾙ'!$A$5:$F$395,5,FALSE))</f>
      </c>
      <c r="G34" s="288"/>
      <c r="H34" s="244">
        <f>IF(G34="","",VLOOKUP(G34,'参照ﾃｰﾌﾞﾙ'!$H$5:$I$64,2))</f>
      </c>
      <c r="I34" s="358"/>
      <c r="J34" s="291"/>
      <c r="K34" s="58">
        <f>IF(J34="","",VLOOKUP(J34,'参照ﾃｰﾌﾞﾙ'!$W$6:$Y$7,2,FALSE))</f>
      </c>
      <c r="L34" s="296"/>
      <c r="M34" s="419">
        <f t="shared" si="0"/>
      </c>
      <c r="N34" s="297"/>
      <c r="O34" s="298"/>
      <c r="P34" s="295"/>
      <c r="Q34" s="295"/>
      <c r="R34" s="295"/>
      <c r="S34" s="295"/>
      <c r="T34" s="346" t="str">
        <f t="shared" si="1"/>
        <v> </v>
      </c>
      <c r="U34" s="298"/>
      <c r="V34" s="347" t="str">
        <f>IF($U34="","JPN",VLOOKUP($U34,'参照ﾃｰﾌﾞﾙ'!$P$5:$R$223,3,FALSE))</f>
        <v>JPN</v>
      </c>
      <c r="W34" s="426"/>
      <c r="X34" s="40"/>
      <c r="Y34" s="60">
        <f>IF(D34="","",'基本データ'!$C$15)</f>
      </c>
      <c r="Z34" s="60">
        <f>IF($D34="","",'基本データ'!$C$17)</f>
      </c>
      <c r="AA34" s="298"/>
      <c r="AB34" s="298"/>
      <c r="AC34" s="298"/>
      <c r="AD34" s="285"/>
      <c r="AE34" s="305"/>
      <c r="AF34" s="306"/>
      <c r="AG34" s="291"/>
      <c r="AH34" s="291"/>
      <c r="AI34" s="291"/>
      <c r="AJ34" s="291"/>
      <c r="AK34" s="307"/>
    </row>
    <row r="35" spans="1:37" ht="18" customHeight="1">
      <c r="A35" s="64">
        <v>30</v>
      </c>
      <c r="B35" s="171"/>
      <c r="C35" s="171"/>
      <c r="D35" s="285"/>
      <c r="E35" s="43">
        <f>IF(D35="","",VLOOKUP(D35,'参照ﾃｰﾌﾞﾙ'!$A$5:$F$300,3,FALSE))</f>
      </c>
      <c r="F35" s="43">
        <f>IF(D35="","",VLOOKUP(D35,'参照ﾃｰﾌﾞﾙ'!$A$5:$F$395,5,FALSE))</f>
      </c>
      <c r="G35" s="288"/>
      <c r="H35" s="244">
        <f>IF(G35="","",VLOOKUP(G35,'参照ﾃｰﾌﾞﾙ'!$H$5:$I$64,2))</f>
      </c>
      <c r="I35" s="358"/>
      <c r="J35" s="291"/>
      <c r="K35" s="58">
        <f>IF(J35="","",VLOOKUP(J35,'参照ﾃｰﾌﾞﾙ'!$W$6:$Y$7,2,FALSE))</f>
      </c>
      <c r="L35" s="296"/>
      <c r="M35" s="419">
        <f t="shared" si="0"/>
      </c>
      <c r="N35" s="297"/>
      <c r="O35" s="298"/>
      <c r="P35" s="295"/>
      <c r="Q35" s="295"/>
      <c r="R35" s="295"/>
      <c r="S35" s="295"/>
      <c r="T35" s="346" t="str">
        <f t="shared" si="1"/>
        <v> </v>
      </c>
      <c r="U35" s="298"/>
      <c r="V35" s="347" t="str">
        <f>IF($U35="","JPN",VLOOKUP($U35,'参照ﾃｰﾌﾞﾙ'!$P$5:$R$223,3,FALSE))</f>
        <v>JPN</v>
      </c>
      <c r="W35" s="426"/>
      <c r="X35" s="40"/>
      <c r="Y35" s="60">
        <f>IF(D35="","",'基本データ'!$C$15)</f>
      </c>
      <c r="Z35" s="60">
        <f>IF($D35="","",'基本データ'!$C$17)</f>
      </c>
      <c r="AA35" s="298"/>
      <c r="AB35" s="298"/>
      <c r="AC35" s="298"/>
      <c r="AD35" s="285"/>
      <c r="AE35" s="305"/>
      <c r="AF35" s="306"/>
      <c r="AG35" s="291"/>
      <c r="AH35" s="291"/>
      <c r="AI35" s="291"/>
      <c r="AJ35" s="291"/>
      <c r="AK35" s="307"/>
    </row>
    <row r="36" spans="1:37" ht="18" customHeight="1">
      <c r="A36" s="64">
        <v>31</v>
      </c>
      <c r="B36" s="171"/>
      <c r="C36" s="171"/>
      <c r="D36" s="285"/>
      <c r="E36" s="43">
        <f>IF(D36="","",VLOOKUP(D36,'参照ﾃｰﾌﾞﾙ'!$A$5:$F$300,3,FALSE))</f>
      </c>
      <c r="F36" s="43">
        <f>IF(D36="","",VLOOKUP(D36,'参照ﾃｰﾌﾞﾙ'!$A$5:$F$395,5,FALSE))</f>
      </c>
      <c r="G36" s="288"/>
      <c r="H36" s="244">
        <f>IF(G36="","",VLOOKUP(G36,'参照ﾃｰﾌﾞﾙ'!$H$5:$I$64,2))</f>
      </c>
      <c r="I36" s="358"/>
      <c r="J36" s="291"/>
      <c r="K36" s="58">
        <f>IF(J36="","",VLOOKUP(J36,'参照ﾃｰﾌﾞﾙ'!$W$6:$Y$7,2,FALSE))</f>
      </c>
      <c r="L36" s="296"/>
      <c r="M36" s="419">
        <f t="shared" si="0"/>
      </c>
      <c r="N36" s="297"/>
      <c r="O36" s="298"/>
      <c r="P36" s="295"/>
      <c r="Q36" s="295"/>
      <c r="R36" s="295"/>
      <c r="S36" s="295"/>
      <c r="T36" s="346" t="str">
        <f t="shared" si="1"/>
        <v> </v>
      </c>
      <c r="U36" s="298"/>
      <c r="V36" s="347" t="str">
        <f>IF($U36="","JPN",VLOOKUP($U36,'参照ﾃｰﾌﾞﾙ'!$P$5:$R$223,3,FALSE))</f>
        <v>JPN</v>
      </c>
      <c r="W36" s="426"/>
      <c r="X36" s="40"/>
      <c r="Y36" s="60">
        <f>IF(D36="","",'基本データ'!$C$15)</f>
      </c>
      <c r="Z36" s="60">
        <f>IF($D36="","",'基本データ'!$C$17)</f>
      </c>
      <c r="AA36" s="298"/>
      <c r="AB36" s="298"/>
      <c r="AC36" s="298"/>
      <c r="AD36" s="285"/>
      <c r="AE36" s="305"/>
      <c r="AF36" s="306"/>
      <c r="AG36" s="291"/>
      <c r="AH36" s="291"/>
      <c r="AI36" s="291"/>
      <c r="AJ36" s="291"/>
      <c r="AK36" s="307"/>
    </row>
    <row r="37" spans="1:37" ht="18" customHeight="1">
      <c r="A37" s="64">
        <v>32</v>
      </c>
      <c r="B37" s="171"/>
      <c r="C37" s="171"/>
      <c r="D37" s="285"/>
      <c r="E37" s="43">
        <f>IF(D37="","",VLOOKUP(D37,'参照ﾃｰﾌﾞﾙ'!$A$5:$F$300,3,FALSE))</f>
      </c>
      <c r="F37" s="43">
        <f>IF(D37="","",VLOOKUP(D37,'参照ﾃｰﾌﾞﾙ'!$A$5:$F$395,5,FALSE))</f>
      </c>
      <c r="G37" s="288"/>
      <c r="H37" s="244">
        <f>IF(G37="","",VLOOKUP(G37,'参照ﾃｰﾌﾞﾙ'!$H$5:$I$64,2))</f>
      </c>
      <c r="I37" s="358"/>
      <c r="J37" s="291"/>
      <c r="K37" s="58">
        <f>IF(J37="","",VLOOKUP(J37,'参照ﾃｰﾌﾞﾙ'!$W$6:$Y$7,2,FALSE))</f>
      </c>
      <c r="L37" s="296"/>
      <c r="M37" s="419">
        <f t="shared" si="0"/>
      </c>
      <c r="N37" s="297"/>
      <c r="O37" s="298"/>
      <c r="P37" s="295"/>
      <c r="Q37" s="295"/>
      <c r="R37" s="295"/>
      <c r="S37" s="295"/>
      <c r="T37" s="346" t="str">
        <f t="shared" si="1"/>
        <v> </v>
      </c>
      <c r="U37" s="298"/>
      <c r="V37" s="347" t="str">
        <f>IF($U37="","JPN",VLOOKUP($U37,'参照ﾃｰﾌﾞﾙ'!$P$5:$R$223,3,FALSE))</f>
        <v>JPN</v>
      </c>
      <c r="W37" s="426"/>
      <c r="X37" s="40"/>
      <c r="Y37" s="60">
        <f>IF(D37="","",'基本データ'!$C$15)</f>
      </c>
      <c r="Z37" s="60">
        <f>IF($D37="","",'基本データ'!$C$17)</f>
      </c>
      <c r="AA37" s="298"/>
      <c r="AB37" s="298"/>
      <c r="AC37" s="298"/>
      <c r="AD37" s="285"/>
      <c r="AE37" s="305"/>
      <c r="AF37" s="306"/>
      <c r="AG37" s="291"/>
      <c r="AH37" s="291"/>
      <c r="AI37" s="291"/>
      <c r="AJ37" s="291"/>
      <c r="AK37" s="307"/>
    </row>
    <row r="38" spans="1:37" ht="18" customHeight="1">
      <c r="A38" s="64">
        <v>33</v>
      </c>
      <c r="B38" s="171"/>
      <c r="C38" s="171"/>
      <c r="D38" s="285"/>
      <c r="E38" s="43">
        <f>IF(D38="","",VLOOKUP(D38,'参照ﾃｰﾌﾞﾙ'!$A$5:$F$300,3,FALSE))</f>
      </c>
      <c r="F38" s="43">
        <f>IF(D38="","",VLOOKUP(D38,'参照ﾃｰﾌﾞﾙ'!$A$5:$F$395,5,FALSE))</f>
      </c>
      <c r="G38" s="288"/>
      <c r="H38" s="244">
        <f>IF(G38="","",VLOOKUP(G38,'参照ﾃｰﾌﾞﾙ'!$H$5:$I$64,2))</f>
      </c>
      <c r="I38" s="358"/>
      <c r="J38" s="291"/>
      <c r="K38" s="58">
        <f>IF(J38="","",VLOOKUP(J38,'参照ﾃｰﾌﾞﾙ'!$W$6:$Y$7,2,FALSE))</f>
      </c>
      <c r="L38" s="296"/>
      <c r="M38" s="419">
        <f t="shared" si="0"/>
      </c>
      <c r="N38" s="297"/>
      <c r="O38" s="298"/>
      <c r="P38" s="295"/>
      <c r="Q38" s="295"/>
      <c r="R38" s="295"/>
      <c r="S38" s="295"/>
      <c r="T38" s="346" t="str">
        <f t="shared" si="1"/>
        <v> </v>
      </c>
      <c r="U38" s="298"/>
      <c r="V38" s="347" t="str">
        <f>IF($U38="","JPN",VLOOKUP($U38,'参照ﾃｰﾌﾞﾙ'!$P$5:$R$223,3,FALSE))</f>
        <v>JPN</v>
      </c>
      <c r="W38" s="426"/>
      <c r="X38" s="40"/>
      <c r="Y38" s="60">
        <f>IF(D38="","",'基本データ'!$C$15)</f>
      </c>
      <c r="Z38" s="60">
        <f>IF($D38="","",'基本データ'!$C$17)</f>
      </c>
      <c r="AA38" s="298"/>
      <c r="AB38" s="298"/>
      <c r="AC38" s="298"/>
      <c r="AD38" s="285"/>
      <c r="AE38" s="305"/>
      <c r="AF38" s="306"/>
      <c r="AG38" s="291"/>
      <c r="AH38" s="291"/>
      <c r="AI38" s="291"/>
      <c r="AJ38" s="291"/>
      <c r="AK38" s="307"/>
    </row>
    <row r="39" spans="1:37" ht="18" customHeight="1">
      <c r="A39" s="64">
        <v>34</v>
      </c>
      <c r="B39" s="171"/>
      <c r="C39" s="171"/>
      <c r="D39" s="285"/>
      <c r="E39" s="43">
        <f>IF(D39="","",VLOOKUP(D39,'参照ﾃｰﾌﾞﾙ'!$A$5:$F$300,3,FALSE))</f>
      </c>
      <c r="F39" s="43">
        <f>IF(D39="","",VLOOKUP(D39,'参照ﾃｰﾌﾞﾙ'!$A$5:$F$395,5,FALSE))</f>
      </c>
      <c r="G39" s="288"/>
      <c r="H39" s="244">
        <f>IF(G39="","",VLOOKUP(G39,'参照ﾃｰﾌﾞﾙ'!$H$5:$I$64,2))</f>
      </c>
      <c r="I39" s="358"/>
      <c r="J39" s="291"/>
      <c r="K39" s="58">
        <f>IF(J39="","",VLOOKUP(J39,'参照ﾃｰﾌﾞﾙ'!$W$6:$Y$7,2,FALSE))</f>
      </c>
      <c r="L39" s="296"/>
      <c r="M39" s="419">
        <f t="shared" si="0"/>
      </c>
      <c r="N39" s="297"/>
      <c r="O39" s="298"/>
      <c r="P39" s="295"/>
      <c r="Q39" s="295"/>
      <c r="R39" s="295"/>
      <c r="S39" s="295"/>
      <c r="T39" s="346" t="str">
        <f t="shared" si="1"/>
        <v> </v>
      </c>
      <c r="U39" s="298"/>
      <c r="V39" s="347" t="str">
        <f>IF($U39="","JPN",VLOOKUP($U39,'参照ﾃｰﾌﾞﾙ'!$P$5:$R$223,3,FALSE))</f>
        <v>JPN</v>
      </c>
      <c r="W39" s="426"/>
      <c r="X39" s="40"/>
      <c r="Y39" s="60">
        <f>IF(D39="","",'基本データ'!$C$15)</f>
      </c>
      <c r="Z39" s="60">
        <f>IF($D39="","",'基本データ'!$C$17)</f>
      </c>
      <c r="AA39" s="298"/>
      <c r="AB39" s="298"/>
      <c r="AC39" s="298"/>
      <c r="AD39" s="285"/>
      <c r="AE39" s="305"/>
      <c r="AF39" s="306"/>
      <c r="AG39" s="291"/>
      <c r="AH39" s="291"/>
      <c r="AI39" s="291"/>
      <c r="AJ39" s="291"/>
      <c r="AK39" s="307"/>
    </row>
    <row r="40" spans="1:37" ht="18" customHeight="1">
      <c r="A40" s="64">
        <v>35</v>
      </c>
      <c r="B40" s="171"/>
      <c r="C40" s="171"/>
      <c r="D40" s="285"/>
      <c r="E40" s="43">
        <f>IF(D40="","",VLOOKUP(D40,'参照ﾃｰﾌﾞﾙ'!$A$5:$F$300,3,FALSE))</f>
      </c>
      <c r="F40" s="43">
        <f>IF(D40="","",VLOOKUP(D40,'参照ﾃｰﾌﾞﾙ'!$A$5:$F$395,5,FALSE))</f>
      </c>
      <c r="G40" s="288"/>
      <c r="H40" s="244">
        <f>IF(G40="","",VLOOKUP(G40,'参照ﾃｰﾌﾞﾙ'!$H$5:$I$64,2))</f>
      </c>
      <c r="I40" s="358"/>
      <c r="J40" s="291"/>
      <c r="K40" s="58">
        <f>IF(J40="","",VLOOKUP(J40,'参照ﾃｰﾌﾞﾙ'!$W$6:$Y$7,2,FALSE))</f>
      </c>
      <c r="L40" s="296"/>
      <c r="M40" s="419">
        <f t="shared" si="0"/>
      </c>
      <c r="N40" s="297"/>
      <c r="O40" s="298"/>
      <c r="P40" s="295"/>
      <c r="Q40" s="295"/>
      <c r="R40" s="295"/>
      <c r="S40" s="295"/>
      <c r="T40" s="346" t="str">
        <f t="shared" si="1"/>
        <v> </v>
      </c>
      <c r="U40" s="298"/>
      <c r="V40" s="347" t="str">
        <f>IF($U40="","JPN",VLOOKUP($U40,'参照ﾃｰﾌﾞﾙ'!$P$5:$R$223,3,FALSE))</f>
        <v>JPN</v>
      </c>
      <c r="W40" s="426"/>
      <c r="X40" s="40"/>
      <c r="Y40" s="60">
        <f>IF(D40="","",'基本データ'!$C$15)</f>
      </c>
      <c r="Z40" s="60">
        <f>IF($D40="","",'基本データ'!$C$17)</f>
      </c>
      <c r="AA40" s="298"/>
      <c r="AB40" s="298"/>
      <c r="AC40" s="298"/>
      <c r="AD40" s="285"/>
      <c r="AE40" s="305"/>
      <c r="AF40" s="306"/>
      <c r="AG40" s="291"/>
      <c r="AH40" s="291"/>
      <c r="AI40" s="291"/>
      <c r="AJ40" s="291"/>
      <c r="AK40" s="307"/>
    </row>
    <row r="41" spans="1:37" ht="18" customHeight="1">
      <c r="A41" s="64">
        <v>36</v>
      </c>
      <c r="B41" s="171"/>
      <c r="C41" s="171"/>
      <c r="D41" s="285"/>
      <c r="E41" s="43">
        <f>IF(D41="","",VLOOKUP(D41,'参照ﾃｰﾌﾞﾙ'!$A$5:$F$300,3,FALSE))</f>
      </c>
      <c r="F41" s="43">
        <f>IF(D41="","",VLOOKUP(D41,'参照ﾃｰﾌﾞﾙ'!$A$5:$F$395,5,FALSE))</f>
      </c>
      <c r="G41" s="288"/>
      <c r="H41" s="244">
        <f>IF(G41="","",VLOOKUP(G41,'参照ﾃｰﾌﾞﾙ'!$H$5:$I$64,2))</f>
      </c>
      <c r="I41" s="358"/>
      <c r="J41" s="291"/>
      <c r="K41" s="58">
        <f>IF(J41="","",VLOOKUP(J41,'参照ﾃｰﾌﾞﾙ'!$W$6:$Y$7,2,FALSE))</f>
      </c>
      <c r="L41" s="296"/>
      <c r="M41" s="419">
        <f t="shared" si="0"/>
      </c>
      <c r="N41" s="297"/>
      <c r="O41" s="298"/>
      <c r="P41" s="295"/>
      <c r="Q41" s="295"/>
      <c r="R41" s="295"/>
      <c r="S41" s="295"/>
      <c r="T41" s="346" t="str">
        <f t="shared" si="1"/>
        <v> </v>
      </c>
      <c r="U41" s="298"/>
      <c r="V41" s="347" t="str">
        <f>IF($U41="","JPN",VLOOKUP($U41,'参照ﾃｰﾌﾞﾙ'!$P$5:$R$223,3,FALSE))</f>
        <v>JPN</v>
      </c>
      <c r="W41" s="426"/>
      <c r="X41" s="40"/>
      <c r="Y41" s="60">
        <f>IF(D41="","",'基本データ'!$C$15)</f>
      </c>
      <c r="Z41" s="60">
        <f>IF($D41="","",'基本データ'!$C$17)</f>
      </c>
      <c r="AA41" s="298"/>
      <c r="AB41" s="298"/>
      <c r="AC41" s="298"/>
      <c r="AD41" s="285"/>
      <c r="AE41" s="305"/>
      <c r="AF41" s="306"/>
      <c r="AG41" s="291"/>
      <c r="AH41" s="291"/>
      <c r="AI41" s="291"/>
      <c r="AJ41" s="291"/>
      <c r="AK41" s="307"/>
    </row>
    <row r="42" spans="1:37" ht="18" customHeight="1">
      <c r="A42" s="64">
        <v>37</v>
      </c>
      <c r="B42" s="171"/>
      <c r="C42" s="171"/>
      <c r="D42" s="285"/>
      <c r="E42" s="43">
        <f>IF(D42="","",VLOOKUP(D42,'参照ﾃｰﾌﾞﾙ'!$A$5:$F$300,3,FALSE))</f>
      </c>
      <c r="F42" s="43">
        <f>IF(D42="","",VLOOKUP(D42,'参照ﾃｰﾌﾞﾙ'!$A$5:$F$395,5,FALSE))</f>
      </c>
      <c r="G42" s="288"/>
      <c r="H42" s="244">
        <f>IF(G42="","",VLOOKUP(G42,'参照ﾃｰﾌﾞﾙ'!$H$5:$I$64,2))</f>
      </c>
      <c r="I42" s="358"/>
      <c r="J42" s="291"/>
      <c r="K42" s="58">
        <f>IF(J42="","",VLOOKUP(J42,'参照ﾃｰﾌﾞﾙ'!$W$6:$Y$7,2,FALSE))</f>
      </c>
      <c r="L42" s="296"/>
      <c r="M42" s="419">
        <f t="shared" si="0"/>
      </c>
      <c r="N42" s="297"/>
      <c r="O42" s="298"/>
      <c r="P42" s="295"/>
      <c r="Q42" s="295"/>
      <c r="R42" s="295"/>
      <c r="S42" s="295"/>
      <c r="T42" s="346" t="str">
        <f t="shared" si="1"/>
        <v> </v>
      </c>
      <c r="U42" s="298"/>
      <c r="V42" s="347" t="str">
        <f>IF($U42="","JPN",VLOOKUP($U42,'参照ﾃｰﾌﾞﾙ'!$P$5:$R$223,3,FALSE))</f>
        <v>JPN</v>
      </c>
      <c r="W42" s="426"/>
      <c r="X42" s="40"/>
      <c r="Y42" s="60">
        <f>IF(D42="","",'基本データ'!$C$15)</f>
      </c>
      <c r="Z42" s="60">
        <f>IF($D42="","",'基本データ'!$C$17)</f>
      </c>
      <c r="AA42" s="298"/>
      <c r="AB42" s="298"/>
      <c r="AC42" s="298"/>
      <c r="AD42" s="285"/>
      <c r="AE42" s="305"/>
      <c r="AF42" s="306"/>
      <c r="AG42" s="291"/>
      <c r="AH42" s="291"/>
      <c r="AI42" s="291"/>
      <c r="AJ42" s="291"/>
      <c r="AK42" s="307"/>
    </row>
    <row r="43" spans="1:37" ht="18" customHeight="1">
      <c r="A43" s="64">
        <v>38</v>
      </c>
      <c r="B43" s="171"/>
      <c r="C43" s="171"/>
      <c r="D43" s="285"/>
      <c r="E43" s="43">
        <f>IF(D43="","",VLOOKUP(D43,'参照ﾃｰﾌﾞﾙ'!$A$5:$F$300,3,FALSE))</f>
      </c>
      <c r="F43" s="43">
        <f>IF(D43="","",VLOOKUP(D43,'参照ﾃｰﾌﾞﾙ'!$A$5:$F$395,5,FALSE))</f>
      </c>
      <c r="G43" s="288"/>
      <c r="H43" s="244">
        <f>IF(G43="","",VLOOKUP(G43,'参照ﾃｰﾌﾞﾙ'!$H$5:$I$64,2))</f>
      </c>
      <c r="I43" s="358"/>
      <c r="J43" s="291"/>
      <c r="K43" s="58">
        <f>IF(J43="","",VLOOKUP(J43,'参照ﾃｰﾌﾞﾙ'!$W$6:$Y$7,2,FALSE))</f>
      </c>
      <c r="L43" s="296"/>
      <c r="M43" s="419">
        <f t="shared" si="0"/>
      </c>
      <c r="N43" s="297"/>
      <c r="O43" s="298"/>
      <c r="P43" s="295"/>
      <c r="Q43" s="295"/>
      <c r="R43" s="295"/>
      <c r="S43" s="295"/>
      <c r="T43" s="346" t="str">
        <f t="shared" si="1"/>
        <v> </v>
      </c>
      <c r="U43" s="298"/>
      <c r="V43" s="347" t="str">
        <f>IF($U43="","JPN",VLOOKUP($U43,'参照ﾃｰﾌﾞﾙ'!$P$5:$R$223,3,FALSE))</f>
        <v>JPN</v>
      </c>
      <c r="W43" s="426"/>
      <c r="X43" s="40"/>
      <c r="Y43" s="60">
        <f>IF(D43="","",'基本データ'!$C$15)</f>
      </c>
      <c r="Z43" s="60">
        <f>IF($D43="","",'基本データ'!$C$17)</f>
      </c>
      <c r="AA43" s="298"/>
      <c r="AB43" s="298"/>
      <c r="AC43" s="298"/>
      <c r="AD43" s="285"/>
      <c r="AE43" s="305"/>
      <c r="AF43" s="306"/>
      <c r="AG43" s="291"/>
      <c r="AH43" s="291"/>
      <c r="AI43" s="291"/>
      <c r="AJ43" s="291"/>
      <c r="AK43" s="307"/>
    </row>
    <row r="44" spans="1:37" ht="18" customHeight="1">
      <c r="A44" s="64">
        <v>39</v>
      </c>
      <c r="B44" s="171"/>
      <c r="C44" s="171"/>
      <c r="D44" s="285"/>
      <c r="E44" s="43">
        <f>IF(D44="","",VLOOKUP(D44,'参照ﾃｰﾌﾞﾙ'!$A$5:$F$300,3,FALSE))</f>
      </c>
      <c r="F44" s="43">
        <f>IF(D44="","",VLOOKUP(D44,'参照ﾃｰﾌﾞﾙ'!$A$5:$F$395,5,FALSE))</f>
      </c>
      <c r="G44" s="288"/>
      <c r="H44" s="244">
        <f>IF(G44="","",VLOOKUP(G44,'参照ﾃｰﾌﾞﾙ'!$H$5:$I$64,2))</f>
      </c>
      <c r="I44" s="358"/>
      <c r="J44" s="291"/>
      <c r="K44" s="58">
        <f>IF(J44="","",VLOOKUP(J44,'参照ﾃｰﾌﾞﾙ'!$W$6:$Y$7,2,FALSE))</f>
      </c>
      <c r="L44" s="296"/>
      <c r="M44" s="419">
        <f t="shared" si="0"/>
      </c>
      <c r="N44" s="297"/>
      <c r="O44" s="298"/>
      <c r="P44" s="295"/>
      <c r="Q44" s="295"/>
      <c r="R44" s="295"/>
      <c r="S44" s="295"/>
      <c r="T44" s="346" t="str">
        <f t="shared" si="1"/>
        <v> </v>
      </c>
      <c r="U44" s="298"/>
      <c r="V44" s="347" t="str">
        <f>IF($U44="","JPN",VLOOKUP($U44,'参照ﾃｰﾌﾞﾙ'!$P$5:$R$223,3,FALSE))</f>
        <v>JPN</v>
      </c>
      <c r="W44" s="426"/>
      <c r="X44" s="40"/>
      <c r="Y44" s="60">
        <f>IF(D44="","",'基本データ'!$C$15)</f>
      </c>
      <c r="Z44" s="60">
        <f>IF($D44="","",'基本データ'!$C$17)</f>
      </c>
      <c r="AA44" s="298"/>
      <c r="AB44" s="298"/>
      <c r="AC44" s="298"/>
      <c r="AD44" s="285"/>
      <c r="AE44" s="305"/>
      <c r="AF44" s="306"/>
      <c r="AG44" s="291"/>
      <c r="AH44" s="291"/>
      <c r="AI44" s="291"/>
      <c r="AJ44" s="291"/>
      <c r="AK44" s="307"/>
    </row>
    <row r="45" spans="1:37" ht="18" customHeight="1">
      <c r="A45" s="64">
        <v>40</v>
      </c>
      <c r="B45" s="171"/>
      <c r="C45" s="171"/>
      <c r="D45" s="285"/>
      <c r="E45" s="43">
        <f>IF(D45="","",VLOOKUP(D45,'参照ﾃｰﾌﾞﾙ'!$A$5:$F$300,3,FALSE))</f>
      </c>
      <c r="F45" s="43">
        <f>IF(D45="","",VLOOKUP(D45,'参照ﾃｰﾌﾞﾙ'!$A$5:$F$395,5,FALSE))</f>
      </c>
      <c r="G45" s="288"/>
      <c r="H45" s="244">
        <f>IF(G45="","",VLOOKUP(G45,'参照ﾃｰﾌﾞﾙ'!$H$5:$I$64,2))</f>
      </c>
      <c r="I45" s="358"/>
      <c r="J45" s="291"/>
      <c r="K45" s="58">
        <f>IF(J45="","",VLOOKUP(J45,'参照ﾃｰﾌﾞﾙ'!$W$6:$Y$7,2,FALSE))</f>
      </c>
      <c r="L45" s="296"/>
      <c r="M45" s="419">
        <f t="shared" si="0"/>
      </c>
      <c r="N45" s="297"/>
      <c r="O45" s="298"/>
      <c r="P45" s="295"/>
      <c r="Q45" s="295"/>
      <c r="R45" s="295"/>
      <c r="S45" s="295"/>
      <c r="T45" s="346" t="str">
        <f t="shared" si="1"/>
        <v> </v>
      </c>
      <c r="U45" s="298"/>
      <c r="V45" s="347" t="str">
        <f>IF($U45="","JPN",VLOOKUP($U45,'参照ﾃｰﾌﾞﾙ'!$P$5:$R$223,3,FALSE))</f>
        <v>JPN</v>
      </c>
      <c r="W45" s="426"/>
      <c r="X45" s="40"/>
      <c r="Y45" s="60">
        <f>IF(D45="","",'基本データ'!$C$15)</f>
      </c>
      <c r="Z45" s="60">
        <f>IF($D45="","",'基本データ'!$C$17)</f>
      </c>
      <c r="AA45" s="298"/>
      <c r="AB45" s="298"/>
      <c r="AC45" s="298"/>
      <c r="AD45" s="285"/>
      <c r="AE45" s="305"/>
      <c r="AF45" s="306"/>
      <c r="AG45" s="291"/>
      <c r="AH45" s="291"/>
      <c r="AI45" s="291"/>
      <c r="AJ45" s="291"/>
      <c r="AK45" s="307"/>
    </row>
    <row r="46" spans="1:37" ht="18" customHeight="1">
      <c r="A46" s="64">
        <v>41</v>
      </c>
      <c r="B46" s="171"/>
      <c r="C46" s="171"/>
      <c r="D46" s="285"/>
      <c r="E46" s="43">
        <f>IF(D46="","",VLOOKUP(D46,'参照ﾃｰﾌﾞﾙ'!$A$5:$F$300,3,FALSE))</f>
      </c>
      <c r="F46" s="43">
        <f>IF(D46="","",VLOOKUP(D46,'参照ﾃｰﾌﾞﾙ'!$A$5:$F$395,5,FALSE))</f>
      </c>
      <c r="G46" s="288"/>
      <c r="H46" s="244">
        <f>IF(G46="","",VLOOKUP(G46,'参照ﾃｰﾌﾞﾙ'!$H$5:$I$64,2))</f>
      </c>
      <c r="I46" s="358"/>
      <c r="J46" s="291"/>
      <c r="K46" s="58">
        <f>IF(J46="","",VLOOKUP(J46,'参照ﾃｰﾌﾞﾙ'!$W$6:$Y$7,2,FALSE))</f>
      </c>
      <c r="L46" s="296"/>
      <c r="M46" s="419">
        <f t="shared" si="0"/>
      </c>
      <c r="N46" s="297"/>
      <c r="O46" s="298"/>
      <c r="P46" s="295"/>
      <c r="Q46" s="295"/>
      <c r="R46" s="295"/>
      <c r="S46" s="295"/>
      <c r="T46" s="346" t="str">
        <f t="shared" si="1"/>
        <v> </v>
      </c>
      <c r="U46" s="298"/>
      <c r="V46" s="347" t="str">
        <f>IF($U46="","JPN",VLOOKUP($U46,'参照ﾃｰﾌﾞﾙ'!$P$5:$R$223,3,FALSE))</f>
        <v>JPN</v>
      </c>
      <c r="W46" s="426"/>
      <c r="X46" s="40"/>
      <c r="Y46" s="60">
        <f>IF(D46="","",'基本データ'!$C$15)</f>
      </c>
      <c r="Z46" s="60">
        <f>IF($D46="","",'基本データ'!$C$17)</f>
      </c>
      <c r="AA46" s="298"/>
      <c r="AB46" s="298"/>
      <c r="AC46" s="298"/>
      <c r="AD46" s="285"/>
      <c r="AE46" s="305"/>
      <c r="AF46" s="306"/>
      <c r="AG46" s="291"/>
      <c r="AH46" s="291"/>
      <c r="AI46" s="291"/>
      <c r="AJ46" s="291"/>
      <c r="AK46" s="307"/>
    </row>
    <row r="47" spans="1:37" ht="18" customHeight="1">
      <c r="A47" s="64">
        <v>42</v>
      </c>
      <c r="B47" s="171"/>
      <c r="C47" s="171"/>
      <c r="D47" s="285"/>
      <c r="E47" s="43">
        <f>IF(D47="","",VLOOKUP(D47,'参照ﾃｰﾌﾞﾙ'!$A$5:$F$300,3,FALSE))</f>
      </c>
      <c r="F47" s="43">
        <f>IF(D47="","",VLOOKUP(D47,'参照ﾃｰﾌﾞﾙ'!$A$5:$F$395,5,FALSE))</f>
      </c>
      <c r="G47" s="288"/>
      <c r="H47" s="244">
        <f>IF(G47="","",VLOOKUP(G47,'参照ﾃｰﾌﾞﾙ'!$H$5:$I$64,2))</f>
      </c>
      <c r="I47" s="358"/>
      <c r="J47" s="291"/>
      <c r="K47" s="58">
        <f>IF(J47="","",VLOOKUP(J47,'参照ﾃｰﾌﾞﾙ'!$W$6:$Y$7,2,FALSE))</f>
      </c>
      <c r="L47" s="296"/>
      <c r="M47" s="419">
        <f t="shared" si="0"/>
      </c>
      <c r="N47" s="297"/>
      <c r="O47" s="298"/>
      <c r="P47" s="295"/>
      <c r="Q47" s="295"/>
      <c r="R47" s="295"/>
      <c r="S47" s="295"/>
      <c r="T47" s="346" t="str">
        <f t="shared" si="1"/>
        <v> </v>
      </c>
      <c r="U47" s="298"/>
      <c r="V47" s="347" t="str">
        <f>IF($U47="","JPN",VLOOKUP($U47,'参照ﾃｰﾌﾞﾙ'!$P$5:$R$223,3,FALSE))</f>
        <v>JPN</v>
      </c>
      <c r="W47" s="426"/>
      <c r="X47" s="40"/>
      <c r="Y47" s="60">
        <f>IF(D47="","",'基本データ'!$C$15)</f>
      </c>
      <c r="Z47" s="60">
        <f>IF($D47="","",'基本データ'!$C$17)</f>
      </c>
      <c r="AA47" s="298"/>
      <c r="AB47" s="298"/>
      <c r="AC47" s="298"/>
      <c r="AD47" s="285"/>
      <c r="AE47" s="305"/>
      <c r="AF47" s="306"/>
      <c r="AG47" s="291"/>
      <c r="AH47" s="291"/>
      <c r="AI47" s="291"/>
      <c r="AJ47" s="291"/>
      <c r="AK47" s="307"/>
    </row>
    <row r="48" spans="1:37" ht="18" customHeight="1">
      <c r="A48" s="64">
        <v>43</v>
      </c>
      <c r="B48" s="171"/>
      <c r="C48" s="171"/>
      <c r="D48" s="285"/>
      <c r="E48" s="43">
        <f>IF(D48="","",VLOOKUP(D48,'参照ﾃｰﾌﾞﾙ'!$A$5:$F$300,3,FALSE))</f>
      </c>
      <c r="F48" s="43">
        <f>IF(D48="","",VLOOKUP(D48,'参照ﾃｰﾌﾞﾙ'!$A$5:$F$395,5,FALSE))</f>
      </c>
      <c r="G48" s="288"/>
      <c r="H48" s="244">
        <f>IF(G48="","",VLOOKUP(G48,'参照ﾃｰﾌﾞﾙ'!$H$5:$I$64,2))</f>
      </c>
      <c r="I48" s="358"/>
      <c r="J48" s="291"/>
      <c r="K48" s="58">
        <f>IF(J48="","",VLOOKUP(J48,'参照ﾃｰﾌﾞﾙ'!$W$6:$Y$7,2,FALSE))</f>
      </c>
      <c r="L48" s="296"/>
      <c r="M48" s="419">
        <f t="shared" si="0"/>
      </c>
      <c r="N48" s="297"/>
      <c r="O48" s="298"/>
      <c r="P48" s="295"/>
      <c r="Q48" s="295"/>
      <c r="R48" s="295"/>
      <c r="S48" s="295"/>
      <c r="T48" s="346" t="str">
        <f t="shared" si="1"/>
        <v> </v>
      </c>
      <c r="U48" s="298"/>
      <c r="V48" s="347" t="str">
        <f>IF($U48="","JPN",VLOOKUP($U48,'参照ﾃｰﾌﾞﾙ'!$P$5:$R$223,3,FALSE))</f>
        <v>JPN</v>
      </c>
      <c r="W48" s="426"/>
      <c r="X48" s="40"/>
      <c r="Y48" s="60">
        <f>IF(D48="","",'基本データ'!$C$15)</f>
      </c>
      <c r="Z48" s="60">
        <f>IF($D48="","",'基本データ'!$C$17)</f>
      </c>
      <c r="AA48" s="298"/>
      <c r="AB48" s="298"/>
      <c r="AC48" s="298"/>
      <c r="AD48" s="285"/>
      <c r="AE48" s="305"/>
      <c r="AF48" s="306"/>
      <c r="AG48" s="291"/>
      <c r="AH48" s="291"/>
      <c r="AI48" s="291"/>
      <c r="AJ48" s="291"/>
      <c r="AK48" s="307"/>
    </row>
    <row r="49" spans="1:37" ht="18" customHeight="1">
      <c r="A49" s="64">
        <v>44</v>
      </c>
      <c r="B49" s="171"/>
      <c r="C49" s="171"/>
      <c r="D49" s="285"/>
      <c r="E49" s="43">
        <f>IF(D49="","",VLOOKUP(D49,'参照ﾃｰﾌﾞﾙ'!$A$5:$F$300,3,FALSE))</f>
      </c>
      <c r="F49" s="43">
        <f>IF(D49="","",VLOOKUP(D49,'参照ﾃｰﾌﾞﾙ'!$A$5:$F$395,5,FALSE))</f>
      </c>
      <c r="G49" s="288"/>
      <c r="H49" s="244">
        <f>IF(G49="","",VLOOKUP(G49,'参照ﾃｰﾌﾞﾙ'!$H$5:$I$64,2))</f>
      </c>
      <c r="I49" s="358"/>
      <c r="J49" s="291"/>
      <c r="K49" s="58">
        <f>IF(J49="","",VLOOKUP(J49,'参照ﾃｰﾌﾞﾙ'!$W$6:$Y$7,2,FALSE))</f>
      </c>
      <c r="L49" s="296"/>
      <c r="M49" s="419">
        <f t="shared" si="0"/>
      </c>
      <c r="N49" s="297"/>
      <c r="O49" s="298"/>
      <c r="P49" s="295"/>
      <c r="Q49" s="295"/>
      <c r="R49" s="295"/>
      <c r="S49" s="295"/>
      <c r="T49" s="346" t="str">
        <f t="shared" si="1"/>
        <v> </v>
      </c>
      <c r="U49" s="298"/>
      <c r="V49" s="347" t="str">
        <f>IF($U49="","JPN",VLOOKUP($U49,'参照ﾃｰﾌﾞﾙ'!$P$5:$R$223,3,FALSE))</f>
        <v>JPN</v>
      </c>
      <c r="W49" s="426"/>
      <c r="X49" s="40"/>
      <c r="Y49" s="60">
        <f>IF(D49="","",'基本データ'!$C$15)</f>
      </c>
      <c r="Z49" s="60">
        <f>IF($D49="","",'基本データ'!$C$17)</f>
      </c>
      <c r="AA49" s="298"/>
      <c r="AB49" s="298"/>
      <c r="AC49" s="298"/>
      <c r="AD49" s="285"/>
      <c r="AE49" s="305"/>
      <c r="AF49" s="306"/>
      <c r="AG49" s="291"/>
      <c r="AH49" s="291"/>
      <c r="AI49" s="291"/>
      <c r="AJ49" s="291"/>
      <c r="AK49" s="307"/>
    </row>
    <row r="50" spans="1:37" ht="18" customHeight="1">
      <c r="A50" s="64">
        <v>45</v>
      </c>
      <c r="B50" s="171"/>
      <c r="C50" s="171"/>
      <c r="D50" s="285"/>
      <c r="E50" s="43">
        <f>IF(D50="","",VLOOKUP(D50,'参照ﾃｰﾌﾞﾙ'!$A$5:$F$300,3,FALSE))</f>
      </c>
      <c r="F50" s="43">
        <f>IF(D50="","",VLOOKUP(D50,'参照ﾃｰﾌﾞﾙ'!$A$5:$F$395,5,FALSE))</f>
      </c>
      <c r="G50" s="288"/>
      <c r="H50" s="244">
        <f>IF(G50="","",VLOOKUP(G50,'参照ﾃｰﾌﾞﾙ'!$H$5:$I$64,2))</f>
      </c>
      <c r="I50" s="358"/>
      <c r="J50" s="291"/>
      <c r="K50" s="58">
        <f>IF(J50="","",VLOOKUP(J50,'参照ﾃｰﾌﾞﾙ'!$W$6:$Y$7,2,FALSE))</f>
      </c>
      <c r="L50" s="296"/>
      <c r="M50" s="419">
        <f t="shared" si="0"/>
      </c>
      <c r="N50" s="297"/>
      <c r="O50" s="298"/>
      <c r="P50" s="295"/>
      <c r="Q50" s="295"/>
      <c r="R50" s="295"/>
      <c r="S50" s="295"/>
      <c r="T50" s="346" t="str">
        <f t="shared" si="1"/>
        <v> </v>
      </c>
      <c r="U50" s="298"/>
      <c r="V50" s="347" t="str">
        <f>IF($U50="","JPN",VLOOKUP($U50,'参照ﾃｰﾌﾞﾙ'!$P$5:$R$223,3,FALSE))</f>
        <v>JPN</v>
      </c>
      <c r="W50" s="426"/>
      <c r="X50" s="40"/>
      <c r="Y50" s="60">
        <f>IF(D50="","",'基本データ'!$C$15)</f>
      </c>
      <c r="Z50" s="60">
        <f>IF($D50="","",'基本データ'!$C$17)</f>
      </c>
      <c r="AA50" s="298"/>
      <c r="AB50" s="298"/>
      <c r="AC50" s="298"/>
      <c r="AD50" s="285"/>
      <c r="AE50" s="305"/>
      <c r="AF50" s="306"/>
      <c r="AG50" s="291"/>
      <c r="AH50" s="291"/>
      <c r="AI50" s="291"/>
      <c r="AJ50" s="291"/>
      <c r="AK50" s="307"/>
    </row>
    <row r="51" spans="1:37" ht="18" customHeight="1">
      <c r="A51" s="64">
        <v>46</v>
      </c>
      <c r="B51" s="171"/>
      <c r="C51" s="171"/>
      <c r="D51" s="285"/>
      <c r="E51" s="43">
        <f>IF(D51="","",VLOOKUP(D51,'参照ﾃｰﾌﾞﾙ'!$A$5:$F$300,3,FALSE))</f>
      </c>
      <c r="F51" s="43">
        <f>IF(D51="","",VLOOKUP(D51,'参照ﾃｰﾌﾞﾙ'!$A$5:$F$395,5,FALSE))</f>
      </c>
      <c r="G51" s="288"/>
      <c r="H51" s="244">
        <f>IF(G51="","",VLOOKUP(G51,'参照ﾃｰﾌﾞﾙ'!$H$5:$I$64,2))</f>
      </c>
      <c r="I51" s="358"/>
      <c r="J51" s="291"/>
      <c r="K51" s="58">
        <f>IF(J51="","",VLOOKUP(J51,'参照ﾃｰﾌﾞﾙ'!$W$6:$Y$7,2,FALSE))</f>
      </c>
      <c r="L51" s="296"/>
      <c r="M51" s="419">
        <f t="shared" si="0"/>
      </c>
      <c r="N51" s="297"/>
      <c r="O51" s="298"/>
      <c r="P51" s="295"/>
      <c r="Q51" s="295"/>
      <c r="R51" s="295"/>
      <c r="S51" s="295"/>
      <c r="T51" s="346" t="str">
        <f t="shared" si="1"/>
        <v> </v>
      </c>
      <c r="U51" s="298"/>
      <c r="V51" s="347" t="str">
        <f>IF($U51="","JPN",VLOOKUP($U51,'参照ﾃｰﾌﾞﾙ'!$P$5:$R$223,3,FALSE))</f>
        <v>JPN</v>
      </c>
      <c r="W51" s="426"/>
      <c r="X51" s="40"/>
      <c r="Y51" s="60">
        <f>IF(D51="","",'基本データ'!$C$15)</f>
      </c>
      <c r="Z51" s="60">
        <f>IF($D51="","",'基本データ'!$C$17)</f>
      </c>
      <c r="AA51" s="298"/>
      <c r="AB51" s="298"/>
      <c r="AC51" s="298"/>
      <c r="AD51" s="285"/>
      <c r="AE51" s="305"/>
      <c r="AF51" s="306"/>
      <c r="AG51" s="291"/>
      <c r="AH51" s="291"/>
      <c r="AI51" s="291"/>
      <c r="AJ51" s="291"/>
      <c r="AK51" s="307"/>
    </row>
    <row r="52" spans="1:37" ht="18" customHeight="1">
      <c r="A52" s="64">
        <v>47</v>
      </c>
      <c r="B52" s="171"/>
      <c r="C52" s="171"/>
      <c r="D52" s="285"/>
      <c r="E52" s="43">
        <f>IF(D52="","",VLOOKUP(D52,'参照ﾃｰﾌﾞﾙ'!$A$5:$F$300,3,FALSE))</f>
      </c>
      <c r="F52" s="43">
        <f>IF(D52="","",VLOOKUP(D52,'参照ﾃｰﾌﾞﾙ'!$A$5:$F$395,5,FALSE))</f>
      </c>
      <c r="G52" s="288"/>
      <c r="H52" s="244">
        <f>IF(G52="","",VLOOKUP(G52,'参照ﾃｰﾌﾞﾙ'!$H$5:$I$64,2))</f>
      </c>
      <c r="I52" s="358"/>
      <c r="J52" s="291"/>
      <c r="K52" s="58">
        <f>IF(J52="","",VLOOKUP(J52,'参照ﾃｰﾌﾞﾙ'!$W$6:$Y$7,2,FALSE))</f>
      </c>
      <c r="L52" s="296"/>
      <c r="M52" s="419">
        <f t="shared" si="0"/>
      </c>
      <c r="N52" s="297"/>
      <c r="O52" s="298"/>
      <c r="P52" s="295"/>
      <c r="Q52" s="295"/>
      <c r="R52" s="295"/>
      <c r="S52" s="295"/>
      <c r="T52" s="346" t="str">
        <f t="shared" si="1"/>
        <v> </v>
      </c>
      <c r="U52" s="298"/>
      <c r="V52" s="347" t="str">
        <f>IF($U52="","JPN",VLOOKUP($U52,'参照ﾃｰﾌﾞﾙ'!$P$5:$R$223,3,FALSE))</f>
        <v>JPN</v>
      </c>
      <c r="W52" s="426"/>
      <c r="X52" s="40"/>
      <c r="Y52" s="60">
        <f>IF(D52="","",'基本データ'!$C$15)</f>
      </c>
      <c r="Z52" s="60">
        <f>IF($D52="","",'基本データ'!$C$17)</f>
      </c>
      <c r="AA52" s="298"/>
      <c r="AB52" s="298"/>
      <c r="AC52" s="298"/>
      <c r="AD52" s="285"/>
      <c r="AE52" s="305"/>
      <c r="AF52" s="306"/>
      <c r="AG52" s="291"/>
      <c r="AH52" s="291"/>
      <c r="AI52" s="291"/>
      <c r="AJ52" s="291"/>
      <c r="AK52" s="307"/>
    </row>
    <row r="53" spans="1:37" ht="18" customHeight="1">
      <c r="A53" s="64">
        <v>48</v>
      </c>
      <c r="B53" s="171"/>
      <c r="C53" s="171"/>
      <c r="D53" s="285"/>
      <c r="E53" s="43">
        <f>IF(D53="","",VLOOKUP(D53,'参照ﾃｰﾌﾞﾙ'!$A$5:$F$300,3,FALSE))</f>
      </c>
      <c r="F53" s="43">
        <f>IF(D53="","",VLOOKUP(D53,'参照ﾃｰﾌﾞﾙ'!$A$5:$F$395,5,FALSE))</f>
      </c>
      <c r="G53" s="288"/>
      <c r="H53" s="244">
        <f>IF(G53="","",VLOOKUP(G53,'参照ﾃｰﾌﾞﾙ'!$H$5:$I$64,2))</f>
      </c>
      <c r="I53" s="358"/>
      <c r="J53" s="291"/>
      <c r="K53" s="58">
        <f>IF(J53="","",VLOOKUP(J53,'参照ﾃｰﾌﾞﾙ'!$W$6:$Y$7,2,FALSE))</f>
      </c>
      <c r="L53" s="296"/>
      <c r="M53" s="419">
        <f t="shared" si="0"/>
      </c>
      <c r="N53" s="297"/>
      <c r="O53" s="298"/>
      <c r="P53" s="295"/>
      <c r="Q53" s="295"/>
      <c r="R53" s="295"/>
      <c r="S53" s="295"/>
      <c r="T53" s="346" t="str">
        <f t="shared" si="1"/>
        <v> </v>
      </c>
      <c r="U53" s="298"/>
      <c r="V53" s="347" t="str">
        <f>IF($U53="","JPN",VLOOKUP($U53,'参照ﾃｰﾌﾞﾙ'!$P$5:$R$223,3,FALSE))</f>
        <v>JPN</v>
      </c>
      <c r="W53" s="426"/>
      <c r="X53" s="40"/>
      <c r="Y53" s="60">
        <f>IF(D53="","",'基本データ'!$C$15)</f>
      </c>
      <c r="Z53" s="60">
        <f>IF($D53="","",'基本データ'!$C$17)</f>
      </c>
      <c r="AA53" s="298"/>
      <c r="AB53" s="298"/>
      <c r="AC53" s="298"/>
      <c r="AD53" s="285"/>
      <c r="AE53" s="305"/>
      <c r="AF53" s="306"/>
      <c r="AG53" s="291"/>
      <c r="AH53" s="291"/>
      <c r="AI53" s="291"/>
      <c r="AJ53" s="291"/>
      <c r="AK53" s="307"/>
    </row>
    <row r="54" spans="1:37" ht="18" customHeight="1">
      <c r="A54" s="64">
        <v>49</v>
      </c>
      <c r="B54" s="171"/>
      <c r="C54" s="171"/>
      <c r="D54" s="285"/>
      <c r="E54" s="43">
        <f>IF(D54="","",VLOOKUP(D54,'参照ﾃｰﾌﾞﾙ'!$A$5:$F$300,3,FALSE))</f>
      </c>
      <c r="F54" s="43">
        <f>IF(D54="","",VLOOKUP(D54,'参照ﾃｰﾌﾞﾙ'!$A$5:$F$395,5,FALSE))</f>
      </c>
      <c r="G54" s="288"/>
      <c r="H54" s="244">
        <f>IF(G54="","",VLOOKUP(G54,'参照ﾃｰﾌﾞﾙ'!$H$5:$I$64,2))</f>
      </c>
      <c r="I54" s="358"/>
      <c r="J54" s="291"/>
      <c r="K54" s="58">
        <f>IF(J54="","",VLOOKUP(J54,'参照ﾃｰﾌﾞﾙ'!$W$6:$Y$7,2,FALSE))</f>
      </c>
      <c r="L54" s="296"/>
      <c r="M54" s="419">
        <f t="shared" si="0"/>
      </c>
      <c r="N54" s="297"/>
      <c r="O54" s="298"/>
      <c r="P54" s="295"/>
      <c r="Q54" s="295"/>
      <c r="R54" s="295"/>
      <c r="S54" s="295"/>
      <c r="T54" s="346" t="str">
        <f t="shared" si="1"/>
        <v> </v>
      </c>
      <c r="U54" s="298"/>
      <c r="V54" s="347" t="str">
        <f>IF($U54="","JPN",VLOOKUP($U54,'参照ﾃｰﾌﾞﾙ'!$P$5:$R$223,3,FALSE))</f>
        <v>JPN</v>
      </c>
      <c r="W54" s="426"/>
      <c r="X54" s="40"/>
      <c r="Y54" s="60">
        <f>IF(D54="","",'基本データ'!$C$15)</f>
      </c>
      <c r="Z54" s="60">
        <f>IF($D54="","",'基本データ'!$C$17)</f>
      </c>
      <c r="AA54" s="298"/>
      <c r="AB54" s="298"/>
      <c r="AC54" s="298"/>
      <c r="AD54" s="285"/>
      <c r="AE54" s="305"/>
      <c r="AF54" s="306"/>
      <c r="AG54" s="291"/>
      <c r="AH54" s="291"/>
      <c r="AI54" s="291"/>
      <c r="AJ54" s="291"/>
      <c r="AK54" s="307"/>
    </row>
    <row r="55" spans="1:37" ht="18" customHeight="1">
      <c r="A55" s="64">
        <v>50</v>
      </c>
      <c r="B55" s="171"/>
      <c r="C55" s="171"/>
      <c r="D55" s="285"/>
      <c r="E55" s="43">
        <f>IF(D55="","",VLOOKUP(D55,'参照ﾃｰﾌﾞﾙ'!$A$5:$F$300,3,FALSE))</f>
      </c>
      <c r="F55" s="43">
        <f>IF(D55="","",VLOOKUP(D55,'参照ﾃｰﾌﾞﾙ'!$A$5:$F$395,5,FALSE))</f>
      </c>
      <c r="G55" s="288"/>
      <c r="H55" s="244">
        <f>IF(G55="","",VLOOKUP(G55,'参照ﾃｰﾌﾞﾙ'!$H$5:$I$64,2))</f>
      </c>
      <c r="I55" s="358"/>
      <c r="J55" s="291"/>
      <c r="K55" s="58">
        <f>IF(J55="","",VLOOKUP(J55,'参照ﾃｰﾌﾞﾙ'!$W$6:$Y$7,2,FALSE))</f>
      </c>
      <c r="L55" s="296"/>
      <c r="M55" s="419">
        <f t="shared" si="0"/>
      </c>
      <c r="N55" s="297"/>
      <c r="O55" s="298"/>
      <c r="P55" s="295"/>
      <c r="Q55" s="295"/>
      <c r="R55" s="295"/>
      <c r="S55" s="295"/>
      <c r="T55" s="346" t="str">
        <f t="shared" si="1"/>
        <v> </v>
      </c>
      <c r="U55" s="298"/>
      <c r="V55" s="347" t="str">
        <f>IF($U55="","JPN",VLOOKUP($U55,'参照ﾃｰﾌﾞﾙ'!$P$5:$R$223,3,FALSE))</f>
        <v>JPN</v>
      </c>
      <c r="W55" s="426"/>
      <c r="X55" s="40"/>
      <c r="Y55" s="60">
        <f>IF(D55="","",'基本データ'!$C$15)</f>
      </c>
      <c r="Z55" s="60">
        <f>IF($D55="","",'基本データ'!$C$17)</f>
      </c>
      <c r="AA55" s="298"/>
      <c r="AB55" s="298"/>
      <c r="AC55" s="298"/>
      <c r="AD55" s="285"/>
      <c r="AE55" s="305"/>
      <c r="AF55" s="306"/>
      <c r="AG55" s="291"/>
      <c r="AH55" s="291"/>
      <c r="AI55" s="291"/>
      <c r="AJ55" s="291"/>
      <c r="AK55" s="307"/>
    </row>
    <row r="56" spans="1:37" ht="18" customHeight="1">
      <c r="A56" s="64">
        <v>51</v>
      </c>
      <c r="B56" s="171"/>
      <c r="C56" s="171"/>
      <c r="D56" s="285"/>
      <c r="E56" s="43">
        <f>IF(D56="","",VLOOKUP(D56,'参照ﾃｰﾌﾞﾙ'!$A$5:$F$300,3,FALSE))</f>
      </c>
      <c r="F56" s="43">
        <f>IF(D56="","",VLOOKUP(D56,'参照ﾃｰﾌﾞﾙ'!$A$5:$F$395,5,FALSE))</f>
      </c>
      <c r="G56" s="288"/>
      <c r="H56" s="244">
        <f>IF(G56="","",VLOOKUP(G56,'参照ﾃｰﾌﾞﾙ'!$H$5:$I$64,2))</f>
      </c>
      <c r="I56" s="358"/>
      <c r="J56" s="291"/>
      <c r="K56" s="58">
        <f>IF(J56="","",VLOOKUP(J56,'参照ﾃｰﾌﾞﾙ'!$W$6:$Y$7,2,FALSE))</f>
      </c>
      <c r="L56" s="296"/>
      <c r="M56" s="419">
        <f t="shared" si="0"/>
      </c>
      <c r="N56" s="297"/>
      <c r="O56" s="298"/>
      <c r="P56" s="295"/>
      <c r="Q56" s="295"/>
      <c r="R56" s="295"/>
      <c r="S56" s="295"/>
      <c r="T56" s="346" t="str">
        <f t="shared" si="1"/>
        <v> </v>
      </c>
      <c r="U56" s="298"/>
      <c r="V56" s="347" t="str">
        <f>IF($U56="","JPN",VLOOKUP($U56,'参照ﾃｰﾌﾞﾙ'!$P$5:$R$223,3,FALSE))</f>
        <v>JPN</v>
      </c>
      <c r="W56" s="426"/>
      <c r="X56" s="40"/>
      <c r="Y56" s="60">
        <f>IF(D56="","",'基本データ'!$C$15)</f>
      </c>
      <c r="Z56" s="60">
        <f>IF($D56="","",'基本データ'!$C$17)</f>
      </c>
      <c r="AA56" s="298"/>
      <c r="AB56" s="298"/>
      <c r="AC56" s="298"/>
      <c r="AD56" s="285"/>
      <c r="AE56" s="305"/>
      <c r="AF56" s="306"/>
      <c r="AG56" s="291"/>
      <c r="AH56" s="291"/>
      <c r="AI56" s="291"/>
      <c r="AJ56" s="291"/>
      <c r="AK56" s="307"/>
    </row>
    <row r="57" spans="1:37" ht="18" customHeight="1">
      <c r="A57" s="64">
        <v>52</v>
      </c>
      <c r="B57" s="171"/>
      <c r="C57" s="171"/>
      <c r="D57" s="285"/>
      <c r="E57" s="43">
        <f>IF(D57="","",VLOOKUP(D57,'参照ﾃｰﾌﾞﾙ'!$A$5:$F$300,3,FALSE))</f>
      </c>
      <c r="F57" s="43">
        <f>IF(D57="","",VLOOKUP(D57,'参照ﾃｰﾌﾞﾙ'!$A$5:$F$395,5,FALSE))</f>
      </c>
      <c r="G57" s="288"/>
      <c r="H57" s="244">
        <f>IF(G57="","",VLOOKUP(G57,'参照ﾃｰﾌﾞﾙ'!$H$5:$I$64,2))</f>
      </c>
      <c r="I57" s="358"/>
      <c r="J57" s="291"/>
      <c r="K57" s="58">
        <f>IF(J57="","",VLOOKUP(J57,'参照ﾃｰﾌﾞﾙ'!$W$6:$Y$7,2,FALSE))</f>
      </c>
      <c r="L57" s="296"/>
      <c r="M57" s="419">
        <f t="shared" si="0"/>
      </c>
      <c r="N57" s="297"/>
      <c r="O57" s="298"/>
      <c r="P57" s="295"/>
      <c r="Q57" s="295"/>
      <c r="R57" s="295"/>
      <c r="S57" s="295"/>
      <c r="T57" s="346" t="str">
        <f t="shared" si="1"/>
        <v> </v>
      </c>
      <c r="U57" s="298"/>
      <c r="V57" s="347" t="str">
        <f>IF($U57="","JPN",VLOOKUP($U57,'参照ﾃｰﾌﾞﾙ'!$P$5:$R$223,3,FALSE))</f>
        <v>JPN</v>
      </c>
      <c r="W57" s="426"/>
      <c r="X57" s="40"/>
      <c r="Y57" s="60">
        <f>IF(D57="","",'基本データ'!$C$15)</f>
      </c>
      <c r="Z57" s="60">
        <f>IF($D57="","",'基本データ'!$C$17)</f>
      </c>
      <c r="AA57" s="298"/>
      <c r="AB57" s="298"/>
      <c r="AC57" s="298"/>
      <c r="AD57" s="285"/>
      <c r="AE57" s="305"/>
      <c r="AF57" s="306"/>
      <c r="AG57" s="291"/>
      <c r="AH57" s="291"/>
      <c r="AI57" s="291"/>
      <c r="AJ57" s="291"/>
      <c r="AK57" s="307"/>
    </row>
    <row r="58" spans="1:37" ht="18" customHeight="1">
      <c r="A58" s="64">
        <v>53</v>
      </c>
      <c r="B58" s="171"/>
      <c r="C58" s="171"/>
      <c r="D58" s="285"/>
      <c r="E58" s="43">
        <f>IF(D58="","",VLOOKUP(D58,'参照ﾃｰﾌﾞﾙ'!$A$5:$F$300,3,FALSE))</f>
      </c>
      <c r="F58" s="43">
        <f>IF(D58="","",VLOOKUP(D58,'参照ﾃｰﾌﾞﾙ'!$A$5:$F$395,5,FALSE))</f>
      </c>
      <c r="G58" s="288"/>
      <c r="H58" s="244">
        <f>IF(G58="","",VLOOKUP(G58,'参照ﾃｰﾌﾞﾙ'!$H$5:$I$64,2))</f>
      </c>
      <c r="I58" s="358"/>
      <c r="J58" s="291"/>
      <c r="K58" s="58">
        <f>IF(J58="","",VLOOKUP(J58,'参照ﾃｰﾌﾞﾙ'!$W$6:$Y$7,2,FALSE))</f>
      </c>
      <c r="L58" s="296"/>
      <c r="M58" s="419">
        <f t="shared" si="0"/>
      </c>
      <c r="N58" s="297"/>
      <c r="O58" s="298"/>
      <c r="P58" s="295"/>
      <c r="Q58" s="295"/>
      <c r="R58" s="295"/>
      <c r="S58" s="295"/>
      <c r="T58" s="346" t="str">
        <f t="shared" si="1"/>
        <v> </v>
      </c>
      <c r="U58" s="298"/>
      <c r="V58" s="347" t="str">
        <f>IF($U58="","JPN",VLOOKUP($U58,'参照ﾃｰﾌﾞﾙ'!$P$5:$R$223,3,FALSE))</f>
        <v>JPN</v>
      </c>
      <c r="W58" s="426"/>
      <c r="X58" s="40"/>
      <c r="Y58" s="60">
        <f>IF(D58="","",'基本データ'!$C$15)</f>
      </c>
      <c r="Z58" s="60">
        <f>IF($D58="","",'基本データ'!$C$17)</f>
      </c>
      <c r="AA58" s="298"/>
      <c r="AB58" s="298"/>
      <c r="AC58" s="298"/>
      <c r="AD58" s="285"/>
      <c r="AE58" s="305"/>
      <c r="AF58" s="306"/>
      <c r="AG58" s="291"/>
      <c r="AH58" s="291"/>
      <c r="AI58" s="291"/>
      <c r="AJ58" s="291"/>
      <c r="AK58" s="307"/>
    </row>
    <row r="59" spans="1:37" ht="18" customHeight="1">
      <c r="A59" s="64">
        <v>54</v>
      </c>
      <c r="B59" s="171"/>
      <c r="C59" s="171"/>
      <c r="D59" s="285"/>
      <c r="E59" s="43">
        <f>IF(D59="","",VLOOKUP(D59,'参照ﾃｰﾌﾞﾙ'!$A$5:$F$300,3,FALSE))</f>
      </c>
      <c r="F59" s="43">
        <f>IF(D59="","",VLOOKUP(D59,'参照ﾃｰﾌﾞﾙ'!$A$5:$F$395,5,FALSE))</f>
      </c>
      <c r="G59" s="288"/>
      <c r="H59" s="244">
        <f>IF(G59="","",VLOOKUP(G59,'参照ﾃｰﾌﾞﾙ'!$H$5:$I$64,2))</f>
      </c>
      <c r="I59" s="358"/>
      <c r="J59" s="291"/>
      <c r="K59" s="58">
        <f>IF(J59="","",VLOOKUP(J59,'参照ﾃｰﾌﾞﾙ'!$W$6:$Y$7,2,FALSE))</f>
      </c>
      <c r="L59" s="296"/>
      <c r="M59" s="419">
        <f t="shared" si="0"/>
      </c>
      <c r="N59" s="297"/>
      <c r="O59" s="298"/>
      <c r="P59" s="295"/>
      <c r="Q59" s="295"/>
      <c r="R59" s="295"/>
      <c r="S59" s="295"/>
      <c r="T59" s="346" t="str">
        <f t="shared" si="1"/>
        <v> </v>
      </c>
      <c r="U59" s="298"/>
      <c r="V59" s="347" t="str">
        <f>IF($U59="","JPN",VLOOKUP($U59,'参照ﾃｰﾌﾞﾙ'!$P$5:$R$223,3,FALSE))</f>
        <v>JPN</v>
      </c>
      <c r="W59" s="426"/>
      <c r="X59" s="40"/>
      <c r="Y59" s="60">
        <f>IF(D59="","",'基本データ'!$C$15)</f>
      </c>
      <c r="Z59" s="60">
        <f>IF($D59="","",'基本データ'!$C$17)</f>
      </c>
      <c r="AA59" s="298"/>
      <c r="AB59" s="298"/>
      <c r="AC59" s="298"/>
      <c r="AD59" s="285"/>
      <c r="AE59" s="305"/>
      <c r="AF59" s="306"/>
      <c r="AG59" s="291"/>
      <c r="AH59" s="291"/>
      <c r="AI59" s="291"/>
      <c r="AJ59" s="291"/>
      <c r="AK59" s="307"/>
    </row>
    <row r="60" spans="1:37" ht="18" customHeight="1">
      <c r="A60" s="64">
        <v>55</v>
      </c>
      <c r="B60" s="171"/>
      <c r="C60" s="171"/>
      <c r="D60" s="285"/>
      <c r="E60" s="43">
        <f>IF(D60="","",VLOOKUP(D60,'参照ﾃｰﾌﾞﾙ'!$A$5:$F$300,3,FALSE))</f>
      </c>
      <c r="F60" s="43">
        <f>IF(D60="","",VLOOKUP(D60,'参照ﾃｰﾌﾞﾙ'!$A$5:$F$395,5,FALSE))</f>
      </c>
      <c r="G60" s="288"/>
      <c r="H60" s="244">
        <f>IF(G60="","",VLOOKUP(G60,'参照ﾃｰﾌﾞﾙ'!$H$5:$I$64,2))</f>
      </c>
      <c r="I60" s="358"/>
      <c r="J60" s="291"/>
      <c r="K60" s="58">
        <f>IF(J60="","",VLOOKUP(J60,'参照ﾃｰﾌﾞﾙ'!$W$6:$Y$7,2,FALSE))</f>
      </c>
      <c r="L60" s="296"/>
      <c r="M60" s="419">
        <f t="shared" si="0"/>
      </c>
      <c r="N60" s="297"/>
      <c r="O60" s="298"/>
      <c r="P60" s="295"/>
      <c r="Q60" s="295"/>
      <c r="R60" s="295"/>
      <c r="S60" s="295"/>
      <c r="T60" s="346" t="str">
        <f t="shared" si="1"/>
        <v> </v>
      </c>
      <c r="U60" s="298"/>
      <c r="V60" s="347" t="str">
        <f>IF($U60="","JPN",VLOOKUP($U60,'参照ﾃｰﾌﾞﾙ'!$P$5:$R$223,3,FALSE))</f>
        <v>JPN</v>
      </c>
      <c r="W60" s="426"/>
      <c r="X60" s="40"/>
      <c r="Y60" s="60">
        <f>IF(D60="","",'基本データ'!$C$15)</f>
      </c>
      <c r="Z60" s="60">
        <f>IF($D60="","",'基本データ'!$C$17)</f>
      </c>
      <c r="AA60" s="298"/>
      <c r="AB60" s="298"/>
      <c r="AC60" s="298"/>
      <c r="AD60" s="285"/>
      <c r="AE60" s="305"/>
      <c r="AF60" s="306"/>
      <c r="AG60" s="291"/>
      <c r="AH60" s="291"/>
      <c r="AI60" s="291"/>
      <c r="AJ60" s="291"/>
      <c r="AK60" s="307"/>
    </row>
    <row r="61" spans="1:37" ht="18" customHeight="1">
      <c r="A61" s="64">
        <v>56</v>
      </c>
      <c r="B61" s="171"/>
      <c r="C61" s="171"/>
      <c r="D61" s="285"/>
      <c r="E61" s="43">
        <f>IF(D61="","",VLOOKUP(D61,'参照ﾃｰﾌﾞﾙ'!$A$5:$F$300,3,FALSE))</f>
      </c>
      <c r="F61" s="43">
        <f>IF(D61="","",VLOOKUP(D61,'参照ﾃｰﾌﾞﾙ'!$A$5:$F$395,5,FALSE))</f>
      </c>
      <c r="G61" s="288"/>
      <c r="H61" s="244">
        <f>IF(G61="","",VLOOKUP(G61,'参照ﾃｰﾌﾞﾙ'!$H$5:$I$64,2))</f>
      </c>
      <c r="I61" s="358"/>
      <c r="J61" s="291"/>
      <c r="K61" s="58">
        <f>IF(J61="","",VLOOKUP(J61,'参照ﾃｰﾌﾞﾙ'!$W$6:$Y$7,2,FALSE))</f>
      </c>
      <c r="L61" s="296"/>
      <c r="M61" s="419">
        <f t="shared" si="0"/>
      </c>
      <c r="N61" s="297"/>
      <c r="O61" s="298"/>
      <c r="P61" s="295"/>
      <c r="Q61" s="295"/>
      <c r="R61" s="295"/>
      <c r="S61" s="295"/>
      <c r="T61" s="346" t="str">
        <f t="shared" si="1"/>
        <v> </v>
      </c>
      <c r="U61" s="298"/>
      <c r="V61" s="347" t="str">
        <f>IF($U61="","JPN",VLOOKUP($U61,'参照ﾃｰﾌﾞﾙ'!$P$5:$R$223,3,FALSE))</f>
        <v>JPN</v>
      </c>
      <c r="W61" s="426"/>
      <c r="X61" s="40"/>
      <c r="Y61" s="60">
        <f>IF(D61="","",'基本データ'!$C$15)</f>
      </c>
      <c r="Z61" s="60">
        <f>IF($D61="","",'基本データ'!$C$17)</f>
      </c>
      <c r="AA61" s="298"/>
      <c r="AB61" s="298"/>
      <c r="AC61" s="298"/>
      <c r="AD61" s="285"/>
      <c r="AE61" s="305"/>
      <c r="AF61" s="306"/>
      <c r="AG61" s="291"/>
      <c r="AH61" s="291"/>
      <c r="AI61" s="291"/>
      <c r="AJ61" s="291"/>
      <c r="AK61" s="307"/>
    </row>
    <row r="62" spans="1:37" ht="18" customHeight="1">
      <c r="A62" s="64">
        <v>57</v>
      </c>
      <c r="B62" s="171"/>
      <c r="C62" s="171"/>
      <c r="D62" s="285"/>
      <c r="E62" s="43">
        <f>IF(D62="","",VLOOKUP(D62,'参照ﾃｰﾌﾞﾙ'!$A$5:$F$300,3,FALSE))</f>
      </c>
      <c r="F62" s="43">
        <f>IF(D62="","",VLOOKUP(D62,'参照ﾃｰﾌﾞﾙ'!$A$5:$F$395,5,FALSE))</f>
      </c>
      <c r="G62" s="288"/>
      <c r="H62" s="244">
        <f>IF(G62="","",VLOOKUP(G62,'参照ﾃｰﾌﾞﾙ'!$H$5:$I$64,2))</f>
      </c>
      <c r="I62" s="358"/>
      <c r="J62" s="291"/>
      <c r="K62" s="58">
        <f>IF(J62="","",VLOOKUP(J62,'参照ﾃｰﾌﾞﾙ'!$W$6:$Y$7,2,FALSE))</f>
      </c>
      <c r="L62" s="296"/>
      <c r="M62" s="419">
        <f t="shared" si="0"/>
      </c>
      <c r="N62" s="297"/>
      <c r="O62" s="298"/>
      <c r="P62" s="295"/>
      <c r="Q62" s="295"/>
      <c r="R62" s="295"/>
      <c r="S62" s="295"/>
      <c r="T62" s="346" t="str">
        <f t="shared" si="1"/>
        <v> </v>
      </c>
      <c r="U62" s="298"/>
      <c r="V62" s="347" t="str">
        <f>IF($U62="","JPN",VLOOKUP($U62,'参照ﾃｰﾌﾞﾙ'!$P$5:$R$223,3,FALSE))</f>
        <v>JPN</v>
      </c>
      <c r="W62" s="426"/>
      <c r="X62" s="40"/>
      <c r="Y62" s="60">
        <f>IF(D62="","",'基本データ'!$C$15)</f>
      </c>
      <c r="Z62" s="60">
        <f>IF($D62="","",'基本データ'!$C$17)</f>
      </c>
      <c r="AA62" s="298"/>
      <c r="AB62" s="298"/>
      <c r="AC62" s="298"/>
      <c r="AD62" s="285"/>
      <c r="AE62" s="305"/>
      <c r="AF62" s="306"/>
      <c r="AG62" s="291"/>
      <c r="AH62" s="291"/>
      <c r="AI62" s="291"/>
      <c r="AJ62" s="291"/>
      <c r="AK62" s="307"/>
    </row>
    <row r="63" spans="1:37" ht="18" customHeight="1">
      <c r="A63" s="64">
        <v>58</v>
      </c>
      <c r="B63" s="171"/>
      <c r="C63" s="171"/>
      <c r="D63" s="285"/>
      <c r="E63" s="43">
        <f>IF(D63="","",VLOOKUP(D63,'参照ﾃｰﾌﾞﾙ'!$A$5:$F$300,3,FALSE))</f>
      </c>
      <c r="F63" s="43">
        <f>IF(D63="","",VLOOKUP(D63,'参照ﾃｰﾌﾞﾙ'!$A$5:$F$395,5,FALSE))</f>
      </c>
      <c r="G63" s="288"/>
      <c r="H63" s="244">
        <f>IF(G63="","",VLOOKUP(G63,'参照ﾃｰﾌﾞﾙ'!$H$5:$I$64,2))</f>
      </c>
      <c r="I63" s="358"/>
      <c r="J63" s="291"/>
      <c r="K63" s="58">
        <f>IF(J63="","",VLOOKUP(J63,'参照ﾃｰﾌﾞﾙ'!$W$6:$Y$7,2,FALSE))</f>
      </c>
      <c r="L63" s="296"/>
      <c r="M63" s="419">
        <f t="shared" si="0"/>
      </c>
      <c r="N63" s="297"/>
      <c r="O63" s="298"/>
      <c r="P63" s="295"/>
      <c r="Q63" s="295"/>
      <c r="R63" s="295"/>
      <c r="S63" s="295"/>
      <c r="T63" s="346" t="str">
        <f t="shared" si="1"/>
        <v> </v>
      </c>
      <c r="U63" s="298"/>
      <c r="V63" s="347" t="str">
        <f>IF($U63="","JPN",VLOOKUP($U63,'参照ﾃｰﾌﾞﾙ'!$P$5:$R$223,3,FALSE))</f>
        <v>JPN</v>
      </c>
      <c r="W63" s="426"/>
      <c r="X63" s="40"/>
      <c r="Y63" s="60">
        <f>IF(D63="","",'基本データ'!$C$15)</f>
      </c>
      <c r="Z63" s="60">
        <f>IF($D63="","",'基本データ'!$C$17)</f>
      </c>
      <c r="AA63" s="298"/>
      <c r="AB63" s="298"/>
      <c r="AC63" s="298"/>
      <c r="AD63" s="285"/>
      <c r="AE63" s="305"/>
      <c r="AF63" s="306"/>
      <c r="AG63" s="291"/>
      <c r="AH63" s="291"/>
      <c r="AI63" s="291"/>
      <c r="AJ63" s="291"/>
      <c r="AK63" s="307"/>
    </row>
    <row r="64" spans="1:37" ht="18" customHeight="1">
      <c r="A64" s="64">
        <v>59</v>
      </c>
      <c r="B64" s="171"/>
      <c r="C64" s="171"/>
      <c r="D64" s="285"/>
      <c r="E64" s="43">
        <f>IF(D64="","",VLOOKUP(D64,'参照ﾃｰﾌﾞﾙ'!$A$5:$F$300,3,FALSE))</f>
      </c>
      <c r="F64" s="43">
        <f>IF(D64="","",VLOOKUP(D64,'参照ﾃｰﾌﾞﾙ'!$A$5:$F$395,5,FALSE))</f>
      </c>
      <c r="G64" s="288"/>
      <c r="H64" s="244">
        <f>IF(G64="","",VLOOKUP(G64,'参照ﾃｰﾌﾞﾙ'!$H$5:$I$64,2))</f>
      </c>
      <c r="I64" s="358"/>
      <c r="J64" s="291"/>
      <c r="K64" s="58">
        <f>IF(J64="","",VLOOKUP(J64,'参照ﾃｰﾌﾞﾙ'!$W$6:$Y$7,2,FALSE))</f>
      </c>
      <c r="L64" s="296"/>
      <c r="M64" s="419">
        <f t="shared" si="0"/>
      </c>
      <c r="N64" s="297"/>
      <c r="O64" s="298"/>
      <c r="P64" s="295"/>
      <c r="Q64" s="295"/>
      <c r="R64" s="295"/>
      <c r="S64" s="295"/>
      <c r="T64" s="346" t="str">
        <f t="shared" si="1"/>
        <v> </v>
      </c>
      <c r="U64" s="298"/>
      <c r="V64" s="347" t="str">
        <f>IF($U64="","JPN",VLOOKUP($U64,'参照ﾃｰﾌﾞﾙ'!$P$5:$R$223,3,FALSE))</f>
        <v>JPN</v>
      </c>
      <c r="W64" s="426"/>
      <c r="X64" s="40"/>
      <c r="Y64" s="60">
        <f>IF(D64="","",'基本データ'!$C$15)</f>
      </c>
      <c r="Z64" s="60">
        <f>IF($D64="","",'基本データ'!$C$17)</f>
      </c>
      <c r="AA64" s="298"/>
      <c r="AB64" s="298"/>
      <c r="AC64" s="298"/>
      <c r="AD64" s="285"/>
      <c r="AE64" s="305"/>
      <c r="AF64" s="306"/>
      <c r="AG64" s="291"/>
      <c r="AH64" s="291"/>
      <c r="AI64" s="291"/>
      <c r="AJ64" s="291"/>
      <c r="AK64" s="307"/>
    </row>
    <row r="65" spans="1:37" ht="18" customHeight="1">
      <c r="A65" s="64">
        <v>60</v>
      </c>
      <c r="B65" s="171"/>
      <c r="C65" s="171"/>
      <c r="D65" s="285"/>
      <c r="E65" s="43">
        <f>IF(D65="","",VLOOKUP(D65,'参照ﾃｰﾌﾞﾙ'!$A$5:$F$300,3,FALSE))</f>
      </c>
      <c r="F65" s="43">
        <f>IF(D65="","",VLOOKUP(D65,'参照ﾃｰﾌﾞﾙ'!$A$5:$F$395,5,FALSE))</f>
      </c>
      <c r="G65" s="288"/>
      <c r="H65" s="244">
        <f>IF(G65="","",VLOOKUP(G65,'参照ﾃｰﾌﾞﾙ'!$H$5:$I$64,2))</f>
      </c>
      <c r="I65" s="358"/>
      <c r="J65" s="291"/>
      <c r="K65" s="58">
        <f>IF(J65="","",VLOOKUP(J65,'参照ﾃｰﾌﾞﾙ'!$W$6:$Y$7,2,FALSE))</f>
      </c>
      <c r="L65" s="296"/>
      <c r="M65" s="419">
        <f t="shared" si="0"/>
      </c>
      <c r="N65" s="297"/>
      <c r="O65" s="298"/>
      <c r="P65" s="295"/>
      <c r="Q65" s="295"/>
      <c r="R65" s="295"/>
      <c r="S65" s="295"/>
      <c r="T65" s="346" t="str">
        <f t="shared" si="1"/>
        <v> </v>
      </c>
      <c r="U65" s="298"/>
      <c r="V65" s="347" t="str">
        <f>IF($U65="","JPN",VLOOKUP($U65,'参照ﾃｰﾌﾞﾙ'!$P$5:$R$223,3,FALSE))</f>
        <v>JPN</v>
      </c>
      <c r="W65" s="426"/>
      <c r="X65" s="40"/>
      <c r="Y65" s="60">
        <f>IF(D65="","",'基本データ'!$C$15)</f>
      </c>
      <c r="Z65" s="60">
        <f>IF($D65="","",'基本データ'!$C$17)</f>
      </c>
      <c r="AA65" s="298"/>
      <c r="AB65" s="298"/>
      <c r="AC65" s="298"/>
      <c r="AD65" s="285"/>
      <c r="AE65" s="305"/>
      <c r="AF65" s="306"/>
      <c r="AG65" s="291"/>
      <c r="AH65" s="291"/>
      <c r="AI65" s="291"/>
      <c r="AJ65" s="291"/>
      <c r="AK65" s="307"/>
    </row>
    <row r="66" spans="1:37" ht="18" customHeight="1">
      <c r="A66" s="64">
        <v>61</v>
      </c>
      <c r="B66" s="171"/>
      <c r="C66" s="171"/>
      <c r="D66" s="285"/>
      <c r="E66" s="43">
        <f>IF(D66="","",VLOOKUP(D66,'参照ﾃｰﾌﾞﾙ'!$A$5:$F$300,3,FALSE))</f>
      </c>
      <c r="F66" s="43">
        <f>IF(D66="","",VLOOKUP(D66,'参照ﾃｰﾌﾞﾙ'!$A$5:$F$395,5,FALSE))</f>
      </c>
      <c r="G66" s="288"/>
      <c r="H66" s="244">
        <f>IF(G66="","",VLOOKUP(G66,'参照ﾃｰﾌﾞﾙ'!$H$5:$I$64,2))</f>
      </c>
      <c r="I66" s="358"/>
      <c r="J66" s="291"/>
      <c r="K66" s="58">
        <f>IF(J66="","",VLOOKUP(J66,'参照ﾃｰﾌﾞﾙ'!$W$6:$Y$7,2,FALSE))</f>
      </c>
      <c r="L66" s="296"/>
      <c r="M66" s="419">
        <f t="shared" si="0"/>
      </c>
      <c r="N66" s="297"/>
      <c r="O66" s="298"/>
      <c r="P66" s="295"/>
      <c r="Q66" s="295"/>
      <c r="R66" s="295"/>
      <c r="S66" s="295"/>
      <c r="T66" s="346" t="str">
        <f t="shared" si="1"/>
        <v> </v>
      </c>
      <c r="U66" s="298"/>
      <c r="V66" s="347" t="str">
        <f>IF($U66="","JPN",VLOOKUP($U66,'参照ﾃｰﾌﾞﾙ'!$P$5:$R$223,3,FALSE))</f>
        <v>JPN</v>
      </c>
      <c r="W66" s="426"/>
      <c r="X66" s="40"/>
      <c r="Y66" s="60">
        <f>IF(D66="","",'基本データ'!$C$15)</f>
      </c>
      <c r="Z66" s="60">
        <f>IF($D66="","",'基本データ'!$C$17)</f>
      </c>
      <c r="AA66" s="298"/>
      <c r="AB66" s="298"/>
      <c r="AC66" s="298"/>
      <c r="AD66" s="285"/>
      <c r="AE66" s="305"/>
      <c r="AF66" s="306"/>
      <c r="AG66" s="291"/>
      <c r="AH66" s="291"/>
      <c r="AI66" s="291"/>
      <c r="AJ66" s="291"/>
      <c r="AK66" s="307"/>
    </row>
    <row r="67" spans="1:37" ht="18" customHeight="1">
      <c r="A67" s="64">
        <v>62</v>
      </c>
      <c r="B67" s="171"/>
      <c r="C67" s="171"/>
      <c r="D67" s="285"/>
      <c r="E67" s="43">
        <f>IF(D67="","",VLOOKUP(D67,'参照ﾃｰﾌﾞﾙ'!$A$5:$F$300,3,FALSE))</f>
      </c>
      <c r="F67" s="43">
        <f>IF(D67="","",VLOOKUP(D67,'参照ﾃｰﾌﾞﾙ'!$A$5:$F$395,5,FALSE))</f>
      </c>
      <c r="G67" s="288"/>
      <c r="H67" s="244">
        <f>IF(G67="","",VLOOKUP(G67,'参照ﾃｰﾌﾞﾙ'!$H$5:$I$64,2))</f>
      </c>
      <c r="I67" s="358"/>
      <c r="J67" s="291"/>
      <c r="K67" s="58">
        <f>IF(J67="","",VLOOKUP(J67,'参照ﾃｰﾌﾞﾙ'!$W$6:$Y$7,2,FALSE))</f>
      </c>
      <c r="L67" s="296"/>
      <c r="M67" s="419">
        <f t="shared" si="0"/>
      </c>
      <c r="N67" s="297"/>
      <c r="O67" s="298"/>
      <c r="P67" s="295"/>
      <c r="Q67" s="295"/>
      <c r="R67" s="295"/>
      <c r="S67" s="295"/>
      <c r="T67" s="346" t="str">
        <f t="shared" si="1"/>
        <v> </v>
      </c>
      <c r="U67" s="298"/>
      <c r="V67" s="347" t="str">
        <f>IF($U67="","JPN",VLOOKUP($U67,'参照ﾃｰﾌﾞﾙ'!$P$5:$R$223,3,FALSE))</f>
        <v>JPN</v>
      </c>
      <c r="W67" s="426"/>
      <c r="X67" s="40"/>
      <c r="Y67" s="60">
        <f>IF(D67="","",'基本データ'!$C$15)</f>
      </c>
      <c r="Z67" s="60">
        <f>IF($D67="","",'基本データ'!$C$17)</f>
      </c>
      <c r="AA67" s="298"/>
      <c r="AB67" s="298"/>
      <c r="AC67" s="298"/>
      <c r="AD67" s="285"/>
      <c r="AE67" s="305"/>
      <c r="AF67" s="306"/>
      <c r="AG67" s="291"/>
      <c r="AH67" s="291"/>
      <c r="AI67" s="291"/>
      <c r="AJ67" s="291"/>
      <c r="AK67" s="307"/>
    </row>
    <row r="68" spans="1:37" ht="18" customHeight="1">
      <c r="A68" s="64">
        <v>63</v>
      </c>
      <c r="B68" s="171"/>
      <c r="C68" s="171"/>
      <c r="D68" s="285"/>
      <c r="E68" s="43">
        <f>IF(D68="","",VLOOKUP(D68,'参照ﾃｰﾌﾞﾙ'!$A$5:$F$300,3,FALSE))</f>
      </c>
      <c r="F68" s="43">
        <f>IF(D68="","",VLOOKUP(D68,'参照ﾃｰﾌﾞﾙ'!$A$5:$F$395,5,FALSE))</f>
      </c>
      <c r="G68" s="288"/>
      <c r="H68" s="244">
        <f>IF(G68="","",VLOOKUP(G68,'参照ﾃｰﾌﾞﾙ'!$H$5:$I$64,2))</f>
      </c>
      <c r="I68" s="358"/>
      <c r="J68" s="291"/>
      <c r="K68" s="58">
        <f>IF(J68="","",VLOOKUP(J68,'参照ﾃｰﾌﾞﾙ'!$W$6:$Y$7,2,FALSE))</f>
      </c>
      <c r="L68" s="296"/>
      <c r="M68" s="419">
        <f t="shared" si="0"/>
      </c>
      <c r="N68" s="297"/>
      <c r="O68" s="298"/>
      <c r="P68" s="295"/>
      <c r="Q68" s="295"/>
      <c r="R68" s="295"/>
      <c r="S68" s="295"/>
      <c r="T68" s="346" t="str">
        <f t="shared" si="1"/>
        <v> </v>
      </c>
      <c r="U68" s="298"/>
      <c r="V68" s="347" t="str">
        <f>IF($U68="","JPN",VLOOKUP($U68,'参照ﾃｰﾌﾞﾙ'!$P$5:$R$223,3,FALSE))</f>
        <v>JPN</v>
      </c>
      <c r="W68" s="426"/>
      <c r="X68" s="40"/>
      <c r="Y68" s="60">
        <f>IF(D68="","",'基本データ'!$C$15)</f>
      </c>
      <c r="Z68" s="60">
        <f>IF($D68="","",'基本データ'!$C$17)</f>
      </c>
      <c r="AA68" s="298"/>
      <c r="AB68" s="298"/>
      <c r="AC68" s="298"/>
      <c r="AD68" s="285"/>
      <c r="AE68" s="305"/>
      <c r="AF68" s="306"/>
      <c r="AG68" s="291"/>
      <c r="AH68" s="291"/>
      <c r="AI68" s="291"/>
      <c r="AJ68" s="291"/>
      <c r="AK68" s="307"/>
    </row>
    <row r="69" spans="1:37" ht="18" customHeight="1">
      <c r="A69" s="64">
        <v>64</v>
      </c>
      <c r="B69" s="171"/>
      <c r="C69" s="171"/>
      <c r="D69" s="285"/>
      <c r="E69" s="43">
        <f>IF(D69="","",VLOOKUP(D69,'参照ﾃｰﾌﾞﾙ'!$A$5:$F$300,3,FALSE))</f>
      </c>
      <c r="F69" s="43">
        <f>IF(D69="","",VLOOKUP(D69,'参照ﾃｰﾌﾞﾙ'!$A$5:$F$395,5,FALSE))</f>
      </c>
      <c r="G69" s="288"/>
      <c r="H69" s="244">
        <f>IF(G69="","",VLOOKUP(G69,'参照ﾃｰﾌﾞﾙ'!$H$5:$I$64,2))</f>
      </c>
      <c r="I69" s="358"/>
      <c r="J69" s="291"/>
      <c r="K69" s="58">
        <f>IF(J69="","",VLOOKUP(J69,'参照ﾃｰﾌﾞﾙ'!$W$6:$Y$7,2,FALSE))</f>
      </c>
      <c r="L69" s="296"/>
      <c r="M69" s="419">
        <f t="shared" si="0"/>
      </c>
      <c r="N69" s="297"/>
      <c r="O69" s="298"/>
      <c r="P69" s="295"/>
      <c r="Q69" s="295"/>
      <c r="R69" s="295"/>
      <c r="S69" s="295"/>
      <c r="T69" s="346" t="str">
        <f t="shared" si="1"/>
        <v> </v>
      </c>
      <c r="U69" s="298"/>
      <c r="V69" s="347" t="str">
        <f>IF($U69="","JPN",VLOOKUP($U69,'参照ﾃｰﾌﾞﾙ'!$P$5:$R$223,3,FALSE))</f>
        <v>JPN</v>
      </c>
      <c r="W69" s="426"/>
      <c r="X69" s="40"/>
      <c r="Y69" s="60">
        <f>IF(D69="","",'基本データ'!$C$15)</f>
      </c>
      <c r="Z69" s="60">
        <f>IF($D69="","",'基本データ'!$C$17)</f>
      </c>
      <c r="AA69" s="298"/>
      <c r="AB69" s="298"/>
      <c r="AC69" s="298"/>
      <c r="AD69" s="285"/>
      <c r="AE69" s="305"/>
      <c r="AF69" s="306"/>
      <c r="AG69" s="291"/>
      <c r="AH69" s="291"/>
      <c r="AI69" s="291"/>
      <c r="AJ69" s="291"/>
      <c r="AK69" s="307"/>
    </row>
    <row r="70" spans="1:37" ht="18" customHeight="1">
      <c r="A70" s="64">
        <v>65</v>
      </c>
      <c r="B70" s="171"/>
      <c r="C70" s="171"/>
      <c r="D70" s="285"/>
      <c r="E70" s="43">
        <f>IF(D70="","",VLOOKUP(D70,'参照ﾃｰﾌﾞﾙ'!$A$5:$F$300,3,FALSE))</f>
      </c>
      <c r="F70" s="43">
        <f>IF(D70="","",VLOOKUP(D70,'参照ﾃｰﾌﾞﾙ'!$A$5:$F$395,5,FALSE))</f>
      </c>
      <c r="G70" s="288"/>
      <c r="H70" s="244">
        <f>IF(G70="","",VLOOKUP(G70,'参照ﾃｰﾌﾞﾙ'!$H$5:$I$64,2))</f>
      </c>
      <c r="I70" s="358"/>
      <c r="J70" s="291"/>
      <c r="K70" s="58">
        <f>IF(J70="","",VLOOKUP(J70,'参照ﾃｰﾌﾞﾙ'!$W$6:$Y$7,2,FALSE))</f>
      </c>
      <c r="L70" s="296"/>
      <c r="M70" s="419">
        <f aca="true" t="shared" si="2" ref="M70:M110">IF(N70="","","-")</f>
      </c>
      <c r="N70" s="297"/>
      <c r="O70" s="298"/>
      <c r="P70" s="295"/>
      <c r="Q70" s="295"/>
      <c r="R70" s="295"/>
      <c r="S70" s="295"/>
      <c r="T70" s="346" t="str">
        <f t="shared" si="1"/>
        <v> </v>
      </c>
      <c r="U70" s="298"/>
      <c r="V70" s="347" t="str">
        <f>IF($U70="","JPN",VLOOKUP($U70,'参照ﾃｰﾌﾞﾙ'!$P$5:$R$223,3,FALSE))</f>
        <v>JPN</v>
      </c>
      <c r="W70" s="426"/>
      <c r="X70" s="40"/>
      <c r="Y70" s="60">
        <f>IF(D70="","",'基本データ'!$C$15)</f>
      </c>
      <c r="Z70" s="60">
        <f>IF($D70="","",'基本データ'!$C$17)</f>
      </c>
      <c r="AA70" s="298"/>
      <c r="AB70" s="298"/>
      <c r="AC70" s="298"/>
      <c r="AD70" s="285"/>
      <c r="AE70" s="305"/>
      <c r="AF70" s="306"/>
      <c r="AG70" s="291"/>
      <c r="AH70" s="291"/>
      <c r="AI70" s="291"/>
      <c r="AJ70" s="291"/>
      <c r="AK70" s="307"/>
    </row>
    <row r="71" spans="1:37" ht="18" customHeight="1">
      <c r="A71" s="64">
        <v>66</v>
      </c>
      <c r="B71" s="171"/>
      <c r="C71" s="171"/>
      <c r="D71" s="285"/>
      <c r="E71" s="43">
        <f>IF(D71="","",VLOOKUP(D71,'参照ﾃｰﾌﾞﾙ'!$A$5:$F$300,3,FALSE))</f>
      </c>
      <c r="F71" s="43">
        <f>IF(D71="","",VLOOKUP(D71,'参照ﾃｰﾌﾞﾙ'!$A$5:$F$395,5,FALSE))</f>
      </c>
      <c r="G71" s="288"/>
      <c r="H71" s="244">
        <f>IF(G71="","",VLOOKUP(G71,'参照ﾃｰﾌﾞﾙ'!$H$5:$I$64,2))</f>
      </c>
      <c r="I71" s="358"/>
      <c r="J71" s="291"/>
      <c r="K71" s="58">
        <f>IF(J71="","",VLOOKUP(J71,'参照ﾃｰﾌﾞﾙ'!$W$6:$Y$7,2,FALSE))</f>
      </c>
      <c r="L71" s="296"/>
      <c r="M71" s="419">
        <f t="shared" si="2"/>
      </c>
      <c r="N71" s="297"/>
      <c r="O71" s="298"/>
      <c r="P71" s="295"/>
      <c r="Q71" s="295"/>
      <c r="R71" s="295"/>
      <c r="S71" s="295"/>
      <c r="T71" s="346" t="str">
        <f aca="true" t="shared" si="3" ref="T71:T110">$R71&amp;" "&amp;$S71</f>
        <v> </v>
      </c>
      <c r="U71" s="298"/>
      <c r="V71" s="347" t="str">
        <f>IF($U71="","JPN",VLOOKUP($U71,'参照ﾃｰﾌﾞﾙ'!$P$5:$R$223,3,FALSE))</f>
        <v>JPN</v>
      </c>
      <c r="W71" s="426"/>
      <c r="X71" s="40"/>
      <c r="Y71" s="60">
        <f>IF(D71="","",'基本データ'!$C$15)</f>
      </c>
      <c r="Z71" s="60">
        <f>IF($D71="","",'基本データ'!$C$17)</f>
      </c>
      <c r="AA71" s="298"/>
      <c r="AB71" s="298"/>
      <c r="AC71" s="298"/>
      <c r="AD71" s="285"/>
      <c r="AE71" s="305"/>
      <c r="AF71" s="306"/>
      <c r="AG71" s="291"/>
      <c r="AH71" s="291"/>
      <c r="AI71" s="291"/>
      <c r="AJ71" s="291"/>
      <c r="AK71" s="307"/>
    </row>
    <row r="72" spans="1:37" ht="18" customHeight="1">
      <c r="A72" s="64">
        <v>67</v>
      </c>
      <c r="B72" s="171"/>
      <c r="C72" s="171"/>
      <c r="D72" s="285"/>
      <c r="E72" s="43">
        <f>IF(D72="","",VLOOKUP(D72,'参照ﾃｰﾌﾞﾙ'!$A$5:$F$300,3,FALSE))</f>
      </c>
      <c r="F72" s="43">
        <f>IF(D72="","",VLOOKUP(D72,'参照ﾃｰﾌﾞﾙ'!$A$5:$F$395,5,FALSE))</f>
      </c>
      <c r="G72" s="288"/>
      <c r="H72" s="244">
        <f>IF(G72="","",VLOOKUP(G72,'参照ﾃｰﾌﾞﾙ'!$H$5:$I$64,2))</f>
      </c>
      <c r="I72" s="358"/>
      <c r="J72" s="291"/>
      <c r="K72" s="58">
        <f>IF(J72="","",VLOOKUP(J72,'参照ﾃｰﾌﾞﾙ'!$W$6:$Y$7,2,FALSE))</f>
      </c>
      <c r="L72" s="296"/>
      <c r="M72" s="419">
        <f t="shared" si="2"/>
      </c>
      <c r="N72" s="297"/>
      <c r="O72" s="298"/>
      <c r="P72" s="295"/>
      <c r="Q72" s="295"/>
      <c r="R72" s="295"/>
      <c r="S72" s="295"/>
      <c r="T72" s="346" t="str">
        <f t="shared" si="3"/>
        <v> </v>
      </c>
      <c r="U72" s="298"/>
      <c r="V72" s="347" t="str">
        <f>IF($U72="","JPN",VLOOKUP($U72,'参照ﾃｰﾌﾞﾙ'!$P$5:$R$223,3,FALSE))</f>
        <v>JPN</v>
      </c>
      <c r="W72" s="426"/>
      <c r="X72" s="40"/>
      <c r="Y72" s="60">
        <f>IF(D72="","",'基本データ'!$C$15)</f>
      </c>
      <c r="Z72" s="60">
        <f>IF($D72="","",'基本データ'!$C$17)</f>
      </c>
      <c r="AA72" s="298"/>
      <c r="AB72" s="298"/>
      <c r="AC72" s="298"/>
      <c r="AD72" s="285"/>
      <c r="AE72" s="305"/>
      <c r="AF72" s="306"/>
      <c r="AG72" s="291"/>
      <c r="AH72" s="291"/>
      <c r="AI72" s="291"/>
      <c r="AJ72" s="291"/>
      <c r="AK72" s="307"/>
    </row>
    <row r="73" spans="1:37" ht="18" customHeight="1">
      <c r="A73" s="64">
        <v>68</v>
      </c>
      <c r="B73" s="171"/>
      <c r="C73" s="171"/>
      <c r="D73" s="285"/>
      <c r="E73" s="43">
        <f>IF(D73="","",VLOOKUP(D73,'参照ﾃｰﾌﾞﾙ'!$A$5:$F$300,3,FALSE))</f>
      </c>
      <c r="F73" s="43">
        <f>IF(D73="","",VLOOKUP(D73,'参照ﾃｰﾌﾞﾙ'!$A$5:$F$395,5,FALSE))</f>
      </c>
      <c r="G73" s="288"/>
      <c r="H73" s="244">
        <f>IF(G73="","",VLOOKUP(G73,'参照ﾃｰﾌﾞﾙ'!$H$5:$I$64,2))</f>
      </c>
      <c r="I73" s="358"/>
      <c r="J73" s="291"/>
      <c r="K73" s="58">
        <f>IF(J73="","",VLOOKUP(J73,'参照ﾃｰﾌﾞﾙ'!$W$6:$Y$7,2,FALSE))</f>
      </c>
      <c r="L73" s="296"/>
      <c r="M73" s="419">
        <f t="shared" si="2"/>
      </c>
      <c r="N73" s="297"/>
      <c r="O73" s="298"/>
      <c r="P73" s="295"/>
      <c r="Q73" s="295"/>
      <c r="R73" s="295"/>
      <c r="S73" s="295"/>
      <c r="T73" s="346" t="str">
        <f t="shared" si="3"/>
        <v> </v>
      </c>
      <c r="U73" s="298"/>
      <c r="V73" s="347" t="str">
        <f>IF($U73="","JPN",VLOOKUP($U73,'参照ﾃｰﾌﾞﾙ'!$P$5:$R$223,3,FALSE))</f>
        <v>JPN</v>
      </c>
      <c r="W73" s="426"/>
      <c r="X73" s="40"/>
      <c r="Y73" s="60">
        <f>IF(D73="","",'基本データ'!$C$15)</f>
      </c>
      <c r="Z73" s="60">
        <f>IF($D73="","",'基本データ'!$C$17)</f>
      </c>
      <c r="AA73" s="298"/>
      <c r="AB73" s="298"/>
      <c r="AC73" s="298"/>
      <c r="AD73" s="285"/>
      <c r="AE73" s="305"/>
      <c r="AF73" s="306"/>
      <c r="AG73" s="291"/>
      <c r="AH73" s="291"/>
      <c r="AI73" s="291"/>
      <c r="AJ73" s="291"/>
      <c r="AK73" s="307"/>
    </row>
    <row r="74" spans="1:37" ht="18" customHeight="1">
      <c r="A74" s="64">
        <v>69</v>
      </c>
      <c r="B74" s="171"/>
      <c r="C74" s="171"/>
      <c r="D74" s="285"/>
      <c r="E74" s="43">
        <f>IF(D74="","",VLOOKUP(D74,'参照ﾃｰﾌﾞﾙ'!$A$5:$F$300,3,FALSE))</f>
      </c>
      <c r="F74" s="43">
        <f>IF(D74="","",VLOOKUP(D74,'参照ﾃｰﾌﾞﾙ'!$A$5:$F$395,5,FALSE))</f>
      </c>
      <c r="G74" s="288"/>
      <c r="H74" s="244">
        <f>IF(G74="","",VLOOKUP(G74,'参照ﾃｰﾌﾞﾙ'!$H$5:$I$64,2))</f>
      </c>
      <c r="I74" s="358"/>
      <c r="J74" s="291"/>
      <c r="K74" s="58">
        <f>IF(J74="","",VLOOKUP(J74,'参照ﾃｰﾌﾞﾙ'!$W$6:$Y$7,2,FALSE))</f>
      </c>
      <c r="L74" s="296"/>
      <c r="M74" s="419">
        <f t="shared" si="2"/>
      </c>
      <c r="N74" s="297"/>
      <c r="O74" s="298"/>
      <c r="P74" s="295"/>
      <c r="Q74" s="295"/>
      <c r="R74" s="295"/>
      <c r="S74" s="295"/>
      <c r="T74" s="346" t="str">
        <f t="shared" si="3"/>
        <v> </v>
      </c>
      <c r="U74" s="298"/>
      <c r="V74" s="347" t="str">
        <f>IF($U74="","JPN",VLOOKUP($U74,'参照ﾃｰﾌﾞﾙ'!$P$5:$R$223,3,FALSE))</f>
        <v>JPN</v>
      </c>
      <c r="W74" s="426"/>
      <c r="X74" s="40"/>
      <c r="Y74" s="60">
        <f>IF(D74="","",'基本データ'!$C$15)</f>
      </c>
      <c r="Z74" s="60">
        <f>IF($D74="","",'基本データ'!$C$17)</f>
      </c>
      <c r="AA74" s="298"/>
      <c r="AB74" s="298"/>
      <c r="AC74" s="298"/>
      <c r="AD74" s="285"/>
      <c r="AE74" s="305"/>
      <c r="AF74" s="306"/>
      <c r="AG74" s="291"/>
      <c r="AH74" s="291"/>
      <c r="AI74" s="291"/>
      <c r="AJ74" s="291"/>
      <c r="AK74" s="307"/>
    </row>
    <row r="75" spans="1:37" ht="18" customHeight="1">
      <c r="A75" s="64">
        <v>70</v>
      </c>
      <c r="B75" s="171"/>
      <c r="C75" s="171"/>
      <c r="D75" s="285"/>
      <c r="E75" s="43">
        <f>IF(D75="","",VLOOKUP(D75,'参照ﾃｰﾌﾞﾙ'!$A$5:$F$300,3,FALSE))</f>
      </c>
      <c r="F75" s="43">
        <f>IF(D75="","",VLOOKUP(D75,'参照ﾃｰﾌﾞﾙ'!$A$5:$F$395,5,FALSE))</f>
      </c>
      <c r="G75" s="288"/>
      <c r="H75" s="244">
        <f>IF(G75="","",VLOOKUP(G75,'参照ﾃｰﾌﾞﾙ'!$H$5:$I$64,2))</f>
      </c>
      <c r="I75" s="358"/>
      <c r="J75" s="291"/>
      <c r="K75" s="58">
        <f>IF(J75="","",VLOOKUP(J75,'参照ﾃｰﾌﾞﾙ'!$W$6:$Y$7,2,FALSE))</f>
      </c>
      <c r="L75" s="296"/>
      <c r="M75" s="419">
        <f t="shared" si="2"/>
      </c>
      <c r="N75" s="297"/>
      <c r="O75" s="298"/>
      <c r="P75" s="295"/>
      <c r="Q75" s="295"/>
      <c r="R75" s="295"/>
      <c r="S75" s="295"/>
      <c r="T75" s="346" t="str">
        <f t="shared" si="3"/>
        <v> </v>
      </c>
      <c r="U75" s="298"/>
      <c r="V75" s="347" t="str">
        <f>IF($U75="","JPN",VLOOKUP($U75,'参照ﾃｰﾌﾞﾙ'!$P$5:$R$223,3,FALSE))</f>
        <v>JPN</v>
      </c>
      <c r="W75" s="426"/>
      <c r="X75" s="40"/>
      <c r="Y75" s="60">
        <f>IF(D75="","",'基本データ'!$C$15)</f>
      </c>
      <c r="Z75" s="60">
        <f>IF($D75="","",'基本データ'!$C$17)</f>
      </c>
      <c r="AA75" s="298"/>
      <c r="AB75" s="298"/>
      <c r="AC75" s="298"/>
      <c r="AD75" s="285"/>
      <c r="AE75" s="305"/>
      <c r="AF75" s="306"/>
      <c r="AG75" s="291"/>
      <c r="AH75" s="291"/>
      <c r="AI75" s="291"/>
      <c r="AJ75" s="291"/>
      <c r="AK75" s="307"/>
    </row>
    <row r="76" spans="1:37" ht="18" customHeight="1">
      <c r="A76" s="64">
        <v>71</v>
      </c>
      <c r="B76" s="171"/>
      <c r="C76" s="171"/>
      <c r="D76" s="285"/>
      <c r="E76" s="43">
        <f>IF(D76="","",VLOOKUP(D76,'参照ﾃｰﾌﾞﾙ'!$A$5:$F$300,3,FALSE))</f>
      </c>
      <c r="F76" s="43">
        <f>IF(D76="","",VLOOKUP(D76,'参照ﾃｰﾌﾞﾙ'!$A$5:$F$395,5,FALSE))</f>
      </c>
      <c r="G76" s="288"/>
      <c r="H76" s="244">
        <f>IF(G76="","",VLOOKUP(G76,'参照ﾃｰﾌﾞﾙ'!$H$5:$I$64,2))</f>
      </c>
      <c r="I76" s="358"/>
      <c r="J76" s="291"/>
      <c r="K76" s="58">
        <f>IF(J76="","",VLOOKUP(J76,'参照ﾃｰﾌﾞﾙ'!$W$6:$Y$7,2,FALSE))</f>
      </c>
      <c r="L76" s="296"/>
      <c r="M76" s="419">
        <f t="shared" si="2"/>
      </c>
      <c r="N76" s="297"/>
      <c r="O76" s="298"/>
      <c r="P76" s="295"/>
      <c r="Q76" s="295"/>
      <c r="R76" s="295"/>
      <c r="S76" s="295"/>
      <c r="T76" s="346" t="str">
        <f t="shared" si="3"/>
        <v> </v>
      </c>
      <c r="U76" s="298"/>
      <c r="V76" s="347" t="str">
        <f>IF($U76="","JPN",VLOOKUP($U76,'参照ﾃｰﾌﾞﾙ'!$P$5:$R$223,3,FALSE))</f>
        <v>JPN</v>
      </c>
      <c r="W76" s="426"/>
      <c r="X76" s="40"/>
      <c r="Y76" s="60">
        <f>IF(D76="","",'基本データ'!$C$15)</f>
      </c>
      <c r="Z76" s="60">
        <f>IF($D76="","",'基本データ'!$C$17)</f>
      </c>
      <c r="AA76" s="298"/>
      <c r="AB76" s="298"/>
      <c r="AC76" s="298"/>
      <c r="AD76" s="285"/>
      <c r="AE76" s="305"/>
      <c r="AF76" s="306"/>
      <c r="AG76" s="291"/>
      <c r="AH76" s="291"/>
      <c r="AI76" s="291"/>
      <c r="AJ76" s="291"/>
      <c r="AK76" s="307"/>
    </row>
    <row r="77" spans="1:37" ht="18" customHeight="1">
      <c r="A77" s="64">
        <v>72</v>
      </c>
      <c r="B77" s="171"/>
      <c r="C77" s="171"/>
      <c r="D77" s="285"/>
      <c r="E77" s="43">
        <f>IF(D77="","",VLOOKUP(D77,'参照ﾃｰﾌﾞﾙ'!$A$5:$F$300,3,FALSE))</f>
      </c>
      <c r="F77" s="43">
        <f>IF(D77="","",VLOOKUP(D77,'参照ﾃｰﾌﾞﾙ'!$A$5:$F$395,5,FALSE))</f>
      </c>
      <c r="G77" s="288"/>
      <c r="H77" s="244">
        <f>IF(G77="","",VLOOKUP(G77,'参照ﾃｰﾌﾞﾙ'!$H$5:$I$64,2))</f>
      </c>
      <c r="I77" s="358"/>
      <c r="J77" s="291"/>
      <c r="K77" s="58">
        <f>IF(J77="","",VLOOKUP(J77,'参照ﾃｰﾌﾞﾙ'!$W$6:$Y$7,2,FALSE))</f>
      </c>
      <c r="L77" s="296"/>
      <c r="M77" s="419">
        <f t="shared" si="2"/>
      </c>
      <c r="N77" s="297"/>
      <c r="O77" s="298"/>
      <c r="P77" s="295"/>
      <c r="Q77" s="295"/>
      <c r="R77" s="295"/>
      <c r="S77" s="295"/>
      <c r="T77" s="346" t="str">
        <f t="shared" si="3"/>
        <v> </v>
      </c>
      <c r="U77" s="298"/>
      <c r="V77" s="347" t="str">
        <f>IF($U77="","JPN",VLOOKUP($U77,'参照ﾃｰﾌﾞﾙ'!$P$5:$R$223,3,FALSE))</f>
        <v>JPN</v>
      </c>
      <c r="W77" s="426"/>
      <c r="X77" s="40"/>
      <c r="Y77" s="60">
        <f>IF(D77="","",'基本データ'!$C$15)</f>
      </c>
      <c r="Z77" s="60">
        <f>IF($D77="","",'基本データ'!$C$17)</f>
      </c>
      <c r="AA77" s="298"/>
      <c r="AB77" s="298"/>
      <c r="AC77" s="298"/>
      <c r="AD77" s="285"/>
      <c r="AE77" s="305"/>
      <c r="AF77" s="306"/>
      <c r="AG77" s="291"/>
      <c r="AH77" s="291"/>
      <c r="AI77" s="291"/>
      <c r="AJ77" s="291"/>
      <c r="AK77" s="307"/>
    </row>
    <row r="78" spans="1:37" ht="18" customHeight="1">
      <c r="A78" s="64">
        <v>73</v>
      </c>
      <c r="B78" s="171"/>
      <c r="C78" s="171"/>
      <c r="D78" s="285"/>
      <c r="E78" s="43">
        <f>IF(D78="","",VLOOKUP(D78,'参照ﾃｰﾌﾞﾙ'!$A$5:$F$300,3,FALSE))</f>
      </c>
      <c r="F78" s="43">
        <f>IF(D78="","",VLOOKUP(D78,'参照ﾃｰﾌﾞﾙ'!$A$5:$F$395,5,FALSE))</f>
      </c>
      <c r="G78" s="288"/>
      <c r="H78" s="244">
        <f>IF(G78="","",VLOOKUP(G78,'参照ﾃｰﾌﾞﾙ'!$H$5:$I$64,2))</f>
      </c>
      <c r="I78" s="358"/>
      <c r="J78" s="291"/>
      <c r="K78" s="58">
        <f>IF(J78="","",VLOOKUP(J78,'参照ﾃｰﾌﾞﾙ'!$W$6:$Y$7,2,FALSE))</f>
      </c>
      <c r="L78" s="296"/>
      <c r="M78" s="419">
        <f t="shared" si="2"/>
      </c>
      <c r="N78" s="297"/>
      <c r="O78" s="298"/>
      <c r="P78" s="295"/>
      <c r="Q78" s="295"/>
      <c r="R78" s="295"/>
      <c r="S78" s="295"/>
      <c r="T78" s="346" t="str">
        <f t="shared" si="3"/>
        <v> </v>
      </c>
      <c r="U78" s="298"/>
      <c r="V78" s="347" t="str">
        <f>IF($U78="","JPN",VLOOKUP($U78,'参照ﾃｰﾌﾞﾙ'!$P$5:$R$223,3,FALSE))</f>
        <v>JPN</v>
      </c>
      <c r="W78" s="426"/>
      <c r="X78" s="40"/>
      <c r="Y78" s="60">
        <f>IF(D78="","",'基本データ'!$C$15)</f>
      </c>
      <c r="Z78" s="60">
        <f>IF($D78="","",'基本データ'!$C$17)</f>
      </c>
      <c r="AA78" s="298"/>
      <c r="AB78" s="298"/>
      <c r="AC78" s="298"/>
      <c r="AD78" s="285"/>
      <c r="AE78" s="305"/>
      <c r="AF78" s="306"/>
      <c r="AG78" s="291"/>
      <c r="AH78" s="291"/>
      <c r="AI78" s="291"/>
      <c r="AJ78" s="291"/>
      <c r="AK78" s="307"/>
    </row>
    <row r="79" spans="1:37" ht="18" customHeight="1">
      <c r="A79" s="64">
        <v>74</v>
      </c>
      <c r="B79" s="171"/>
      <c r="C79" s="171"/>
      <c r="D79" s="285"/>
      <c r="E79" s="43">
        <f>IF(D79="","",VLOOKUP(D79,'参照ﾃｰﾌﾞﾙ'!$A$5:$F$300,3,FALSE))</f>
      </c>
      <c r="F79" s="43">
        <f>IF(D79="","",VLOOKUP(D79,'参照ﾃｰﾌﾞﾙ'!$A$5:$F$395,5,FALSE))</f>
      </c>
      <c r="G79" s="288"/>
      <c r="H79" s="244">
        <f>IF(G79="","",VLOOKUP(G79,'参照ﾃｰﾌﾞﾙ'!$H$5:$I$64,2))</f>
      </c>
      <c r="I79" s="358"/>
      <c r="J79" s="291"/>
      <c r="K79" s="58">
        <f>IF(J79="","",VLOOKUP(J79,'参照ﾃｰﾌﾞﾙ'!$W$6:$Y$7,2,FALSE))</f>
      </c>
      <c r="L79" s="296"/>
      <c r="M79" s="419">
        <f t="shared" si="2"/>
      </c>
      <c r="N79" s="297"/>
      <c r="O79" s="298"/>
      <c r="P79" s="295"/>
      <c r="Q79" s="295"/>
      <c r="R79" s="295"/>
      <c r="S79" s="295"/>
      <c r="T79" s="346" t="str">
        <f t="shared" si="3"/>
        <v> </v>
      </c>
      <c r="U79" s="298"/>
      <c r="V79" s="347" t="str">
        <f>IF($U79="","JPN",VLOOKUP($U79,'参照ﾃｰﾌﾞﾙ'!$P$5:$R$223,3,FALSE))</f>
        <v>JPN</v>
      </c>
      <c r="W79" s="426"/>
      <c r="X79" s="40"/>
      <c r="Y79" s="60">
        <f>IF(D79="","",'基本データ'!$C$15)</f>
      </c>
      <c r="Z79" s="60">
        <f>IF($D79="","",'基本データ'!$C$17)</f>
      </c>
      <c r="AA79" s="298"/>
      <c r="AB79" s="298"/>
      <c r="AC79" s="298"/>
      <c r="AD79" s="285"/>
      <c r="AE79" s="305"/>
      <c r="AF79" s="306"/>
      <c r="AG79" s="291"/>
      <c r="AH79" s="291"/>
      <c r="AI79" s="291"/>
      <c r="AJ79" s="291"/>
      <c r="AK79" s="307"/>
    </row>
    <row r="80" spans="1:37" ht="18" customHeight="1">
      <c r="A80" s="64">
        <v>75</v>
      </c>
      <c r="B80" s="171"/>
      <c r="C80" s="171"/>
      <c r="D80" s="285"/>
      <c r="E80" s="43">
        <f>IF(D80="","",VLOOKUP(D80,'参照ﾃｰﾌﾞﾙ'!$A$5:$F$300,3,FALSE))</f>
      </c>
      <c r="F80" s="43">
        <f>IF(D80="","",VLOOKUP(D80,'参照ﾃｰﾌﾞﾙ'!$A$5:$F$395,5,FALSE))</f>
      </c>
      <c r="G80" s="288"/>
      <c r="H80" s="244">
        <f>IF(G80="","",VLOOKUP(G80,'参照ﾃｰﾌﾞﾙ'!$H$5:$I$64,2))</f>
      </c>
      <c r="I80" s="358"/>
      <c r="J80" s="291"/>
      <c r="K80" s="58">
        <f>IF(J80="","",VLOOKUP(J80,'参照ﾃｰﾌﾞﾙ'!$W$6:$Y$7,2,FALSE))</f>
      </c>
      <c r="L80" s="296"/>
      <c r="M80" s="419">
        <f t="shared" si="2"/>
      </c>
      <c r="N80" s="297"/>
      <c r="O80" s="298"/>
      <c r="P80" s="295"/>
      <c r="Q80" s="295"/>
      <c r="R80" s="295"/>
      <c r="S80" s="295"/>
      <c r="T80" s="346" t="str">
        <f t="shared" si="3"/>
        <v> </v>
      </c>
      <c r="U80" s="298"/>
      <c r="V80" s="347" t="str">
        <f>IF($U80="","JPN",VLOOKUP($U80,'参照ﾃｰﾌﾞﾙ'!$P$5:$R$223,3,FALSE))</f>
        <v>JPN</v>
      </c>
      <c r="W80" s="426"/>
      <c r="X80" s="40"/>
      <c r="Y80" s="60">
        <f>IF(D80="","",'基本データ'!$C$15)</f>
      </c>
      <c r="Z80" s="60">
        <f>IF($D80="","",'基本データ'!$C$17)</f>
      </c>
      <c r="AA80" s="298"/>
      <c r="AB80" s="298"/>
      <c r="AC80" s="298"/>
      <c r="AD80" s="285"/>
      <c r="AE80" s="305"/>
      <c r="AF80" s="306"/>
      <c r="AG80" s="291"/>
      <c r="AH80" s="291"/>
      <c r="AI80" s="291"/>
      <c r="AJ80" s="291"/>
      <c r="AK80" s="307"/>
    </row>
    <row r="81" spans="1:37" ht="18" customHeight="1">
      <c r="A81" s="64">
        <v>76</v>
      </c>
      <c r="B81" s="171"/>
      <c r="C81" s="171"/>
      <c r="D81" s="285"/>
      <c r="E81" s="43">
        <f>IF(D81="","",VLOOKUP(D81,'参照ﾃｰﾌﾞﾙ'!$A$5:$F$300,3,FALSE))</f>
      </c>
      <c r="F81" s="43">
        <f>IF(D81="","",VLOOKUP(D81,'参照ﾃｰﾌﾞﾙ'!$A$5:$F$395,5,FALSE))</f>
      </c>
      <c r="G81" s="288"/>
      <c r="H81" s="244">
        <f>IF(G81="","",VLOOKUP(G81,'参照ﾃｰﾌﾞﾙ'!$H$5:$I$64,2))</f>
      </c>
      <c r="I81" s="358"/>
      <c r="J81" s="291"/>
      <c r="K81" s="58">
        <f>IF(J81="","",VLOOKUP(J81,'参照ﾃｰﾌﾞﾙ'!$W$6:$Y$7,2,FALSE))</f>
      </c>
      <c r="L81" s="296"/>
      <c r="M81" s="419">
        <f t="shared" si="2"/>
      </c>
      <c r="N81" s="297"/>
      <c r="O81" s="298"/>
      <c r="P81" s="295"/>
      <c r="Q81" s="295"/>
      <c r="R81" s="295"/>
      <c r="S81" s="295"/>
      <c r="T81" s="346" t="str">
        <f t="shared" si="3"/>
        <v> </v>
      </c>
      <c r="U81" s="298"/>
      <c r="V81" s="347" t="str">
        <f>IF($U81="","JPN",VLOOKUP($U81,'参照ﾃｰﾌﾞﾙ'!$P$5:$R$223,3,FALSE))</f>
        <v>JPN</v>
      </c>
      <c r="W81" s="426"/>
      <c r="X81" s="40"/>
      <c r="Y81" s="60">
        <f>IF(D81="","",'基本データ'!$C$15)</f>
      </c>
      <c r="Z81" s="60">
        <f>IF($D81="","",'基本データ'!$C$17)</f>
      </c>
      <c r="AA81" s="298"/>
      <c r="AB81" s="298"/>
      <c r="AC81" s="298"/>
      <c r="AD81" s="285"/>
      <c r="AE81" s="305"/>
      <c r="AF81" s="306"/>
      <c r="AG81" s="291"/>
      <c r="AH81" s="291"/>
      <c r="AI81" s="291"/>
      <c r="AJ81" s="291"/>
      <c r="AK81" s="307"/>
    </row>
    <row r="82" spans="1:37" ht="18" customHeight="1">
      <c r="A82" s="64">
        <v>77</v>
      </c>
      <c r="B82" s="171"/>
      <c r="C82" s="171"/>
      <c r="D82" s="285"/>
      <c r="E82" s="43">
        <f>IF(D82="","",VLOOKUP(D82,'参照ﾃｰﾌﾞﾙ'!$A$5:$F$300,3,FALSE))</f>
      </c>
      <c r="F82" s="43">
        <f>IF(D82="","",VLOOKUP(D82,'参照ﾃｰﾌﾞﾙ'!$A$5:$F$395,5,FALSE))</f>
      </c>
      <c r="G82" s="288"/>
      <c r="H82" s="244">
        <f>IF(G82="","",VLOOKUP(G82,'参照ﾃｰﾌﾞﾙ'!$H$5:$I$64,2))</f>
      </c>
      <c r="I82" s="358"/>
      <c r="J82" s="291"/>
      <c r="K82" s="58">
        <f>IF(J82="","",VLOOKUP(J82,'参照ﾃｰﾌﾞﾙ'!$W$6:$Y$7,2,FALSE))</f>
      </c>
      <c r="L82" s="296"/>
      <c r="M82" s="419">
        <f t="shared" si="2"/>
      </c>
      <c r="N82" s="297"/>
      <c r="O82" s="298"/>
      <c r="P82" s="295"/>
      <c r="Q82" s="295"/>
      <c r="R82" s="295"/>
      <c r="S82" s="295"/>
      <c r="T82" s="346" t="str">
        <f t="shared" si="3"/>
        <v> </v>
      </c>
      <c r="U82" s="298"/>
      <c r="V82" s="347" t="str">
        <f>IF($U82="","JPN",VLOOKUP($U82,'参照ﾃｰﾌﾞﾙ'!$P$5:$R$223,3,FALSE))</f>
        <v>JPN</v>
      </c>
      <c r="W82" s="426"/>
      <c r="X82" s="40"/>
      <c r="Y82" s="60">
        <f>IF(D82="","",'基本データ'!$C$15)</f>
      </c>
      <c r="Z82" s="60">
        <f>IF($D82="","",'基本データ'!$C$17)</f>
      </c>
      <c r="AA82" s="298"/>
      <c r="AB82" s="298"/>
      <c r="AC82" s="298"/>
      <c r="AD82" s="285"/>
      <c r="AE82" s="305"/>
      <c r="AF82" s="306"/>
      <c r="AG82" s="291"/>
      <c r="AH82" s="291"/>
      <c r="AI82" s="291"/>
      <c r="AJ82" s="291"/>
      <c r="AK82" s="307"/>
    </row>
    <row r="83" spans="1:37" ht="18" customHeight="1">
      <c r="A83" s="64">
        <v>78</v>
      </c>
      <c r="B83" s="171"/>
      <c r="C83" s="171"/>
      <c r="D83" s="285"/>
      <c r="E83" s="43">
        <f>IF(D83="","",VLOOKUP(D83,'参照ﾃｰﾌﾞﾙ'!$A$5:$F$300,3,FALSE))</f>
      </c>
      <c r="F83" s="43">
        <f>IF(D83="","",VLOOKUP(D83,'参照ﾃｰﾌﾞﾙ'!$A$5:$F$395,5,FALSE))</f>
      </c>
      <c r="G83" s="288"/>
      <c r="H83" s="244">
        <f>IF(G83="","",VLOOKUP(G83,'参照ﾃｰﾌﾞﾙ'!$H$5:$I$64,2))</f>
      </c>
      <c r="I83" s="358"/>
      <c r="J83" s="291"/>
      <c r="K83" s="58">
        <f>IF(J83="","",VLOOKUP(J83,'参照ﾃｰﾌﾞﾙ'!$W$6:$Y$7,2,FALSE))</f>
      </c>
      <c r="L83" s="296"/>
      <c r="M83" s="419">
        <f t="shared" si="2"/>
      </c>
      <c r="N83" s="297"/>
      <c r="O83" s="298"/>
      <c r="P83" s="295"/>
      <c r="Q83" s="295"/>
      <c r="R83" s="295"/>
      <c r="S83" s="295"/>
      <c r="T83" s="346" t="str">
        <f t="shared" si="3"/>
        <v> </v>
      </c>
      <c r="U83" s="298"/>
      <c r="V83" s="347" t="str">
        <f>IF($U83="","JPN",VLOOKUP($U83,'参照ﾃｰﾌﾞﾙ'!$P$5:$R$223,3,FALSE))</f>
        <v>JPN</v>
      </c>
      <c r="W83" s="426"/>
      <c r="X83" s="40"/>
      <c r="Y83" s="60">
        <f>IF(D83="","",'基本データ'!$C$15)</f>
      </c>
      <c r="Z83" s="60">
        <f>IF($D83="","",'基本データ'!$C$17)</f>
      </c>
      <c r="AA83" s="298"/>
      <c r="AB83" s="298"/>
      <c r="AC83" s="298"/>
      <c r="AD83" s="285"/>
      <c r="AE83" s="305"/>
      <c r="AF83" s="306"/>
      <c r="AG83" s="291"/>
      <c r="AH83" s="291"/>
      <c r="AI83" s="291"/>
      <c r="AJ83" s="291"/>
      <c r="AK83" s="307"/>
    </row>
    <row r="84" spans="1:37" ht="18" customHeight="1">
      <c r="A84" s="64">
        <v>79</v>
      </c>
      <c r="B84" s="171"/>
      <c r="C84" s="171"/>
      <c r="D84" s="285"/>
      <c r="E84" s="43">
        <f>IF(D84="","",VLOOKUP(D84,'参照ﾃｰﾌﾞﾙ'!$A$5:$F$300,3,FALSE))</f>
      </c>
      <c r="F84" s="43">
        <f>IF(D84="","",VLOOKUP(D84,'参照ﾃｰﾌﾞﾙ'!$A$5:$F$395,5,FALSE))</f>
      </c>
      <c r="G84" s="288"/>
      <c r="H84" s="244">
        <f>IF(G84="","",VLOOKUP(G84,'参照ﾃｰﾌﾞﾙ'!$H$5:$I$64,2))</f>
      </c>
      <c r="I84" s="358"/>
      <c r="J84" s="291"/>
      <c r="K84" s="58">
        <f>IF(J84="","",VLOOKUP(J84,'参照ﾃｰﾌﾞﾙ'!$W$6:$Y$7,2,FALSE))</f>
      </c>
      <c r="L84" s="296"/>
      <c r="M84" s="419">
        <f t="shared" si="2"/>
      </c>
      <c r="N84" s="297"/>
      <c r="O84" s="298"/>
      <c r="P84" s="295"/>
      <c r="Q84" s="295"/>
      <c r="R84" s="295"/>
      <c r="S84" s="295"/>
      <c r="T84" s="346" t="str">
        <f t="shared" si="3"/>
        <v> </v>
      </c>
      <c r="U84" s="298"/>
      <c r="V84" s="347" t="str">
        <f>IF($U84="","JPN",VLOOKUP($U84,'参照ﾃｰﾌﾞﾙ'!$P$5:$R$223,3,FALSE))</f>
        <v>JPN</v>
      </c>
      <c r="W84" s="426"/>
      <c r="X84" s="40"/>
      <c r="Y84" s="60">
        <f>IF(D84="","",'基本データ'!$C$15)</f>
      </c>
      <c r="Z84" s="60">
        <f>IF($D84="","",'基本データ'!$C$17)</f>
      </c>
      <c r="AA84" s="298"/>
      <c r="AB84" s="298"/>
      <c r="AC84" s="298"/>
      <c r="AD84" s="285"/>
      <c r="AE84" s="305"/>
      <c r="AF84" s="306"/>
      <c r="AG84" s="291"/>
      <c r="AH84" s="291"/>
      <c r="AI84" s="291"/>
      <c r="AJ84" s="291"/>
      <c r="AK84" s="307"/>
    </row>
    <row r="85" spans="1:37" ht="18" customHeight="1">
      <c r="A85" s="64">
        <v>80</v>
      </c>
      <c r="B85" s="171"/>
      <c r="C85" s="171"/>
      <c r="D85" s="285"/>
      <c r="E85" s="43">
        <f>IF(D85="","",VLOOKUP(D85,'参照ﾃｰﾌﾞﾙ'!$A$5:$F$300,3,FALSE))</f>
      </c>
      <c r="F85" s="43">
        <f>IF(D85="","",VLOOKUP(D85,'参照ﾃｰﾌﾞﾙ'!$A$5:$F$395,5,FALSE))</f>
      </c>
      <c r="G85" s="288"/>
      <c r="H85" s="244">
        <f>IF(G85="","",VLOOKUP(G85,'参照ﾃｰﾌﾞﾙ'!$H$5:$I$64,2))</f>
      </c>
      <c r="I85" s="358"/>
      <c r="J85" s="291"/>
      <c r="K85" s="58">
        <f>IF(J85="","",VLOOKUP(J85,'参照ﾃｰﾌﾞﾙ'!$W$6:$Y$7,2,FALSE))</f>
      </c>
      <c r="L85" s="296"/>
      <c r="M85" s="419">
        <f t="shared" si="2"/>
      </c>
      <c r="N85" s="297"/>
      <c r="O85" s="298"/>
      <c r="P85" s="295"/>
      <c r="Q85" s="295"/>
      <c r="R85" s="295"/>
      <c r="S85" s="295"/>
      <c r="T85" s="346" t="str">
        <f t="shared" si="3"/>
        <v> </v>
      </c>
      <c r="U85" s="298"/>
      <c r="V85" s="347" t="str">
        <f>IF($U85="","JPN",VLOOKUP($U85,'参照ﾃｰﾌﾞﾙ'!$P$5:$R$223,3,FALSE))</f>
        <v>JPN</v>
      </c>
      <c r="W85" s="426"/>
      <c r="X85" s="40"/>
      <c r="Y85" s="60">
        <f>IF(D85="","",'基本データ'!$C$15)</f>
      </c>
      <c r="Z85" s="60">
        <f>IF($D85="","",'基本データ'!$C$17)</f>
      </c>
      <c r="AA85" s="298"/>
      <c r="AB85" s="298"/>
      <c r="AC85" s="298"/>
      <c r="AD85" s="285"/>
      <c r="AE85" s="305"/>
      <c r="AF85" s="306"/>
      <c r="AG85" s="291"/>
      <c r="AH85" s="291"/>
      <c r="AI85" s="291"/>
      <c r="AJ85" s="291"/>
      <c r="AK85" s="307"/>
    </row>
    <row r="86" spans="1:37" ht="18" customHeight="1">
      <c r="A86" s="64">
        <v>81</v>
      </c>
      <c r="B86" s="171"/>
      <c r="C86" s="171"/>
      <c r="D86" s="285"/>
      <c r="E86" s="43">
        <f>IF(D86="","",VLOOKUP(D86,'参照ﾃｰﾌﾞﾙ'!$A$5:$F$300,3,FALSE))</f>
      </c>
      <c r="F86" s="43">
        <f>IF(D86="","",VLOOKUP(D86,'参照ﾃｰﾌﾞﾙ'!$A$5:$F$395,5,FALSE))</f>
      </c>
      <c r="G86" s="288"/>
      <c r="H86" s="244">
        <f>IF(G86="","",VLOOKUP(G86,'参照ﾃｰﾌﾞﾙ'!$H$5:$I$64,2))</f>
      </c>
      <c r="I86" s="358"/>
      <c r="J86" s="291"/>
      <c r="K86" s="58">
        <f>IF(J86="","",VLOOKUP(J86,'参照ﾃｰﾌﾞﾙ'!$W$6:$Y$7,2,FALSE))</f>
      </c>
      <c r="L86" s="296"/>
      <c r="M86" s="419">
        <f t="shared" si="2"/>
      </c>
      <c r="N86" s="297"/>
      <c r="O86" s="298"/>
      <c r="P86" s="295"/>
      <c r="Q86" s="295"/>
      <c r="R86" s="295"/>
      <c r="S86" s="295"/>
      <c r="T86" s="346" t="str">
        <f t="shared" si="3"/>
        <v> </v>
      </c>
      <c r="U86" s="298"/>
      <c r="V86" s="347" t="str">
        <f>IF($U86="","JPN",VLOOKUP($U86,'参照ﾃｰﾌﾞﾙ'!$P$5:$R$223,3,FALSE))</f>
        <v>JPN</v>
      </c>
      <c r="W86" s="426"/>
      <c r="X86" s="40"/>
      <c r="Y86" s="60">
        <f>IF(D86="","",'基本データ'!$C$15)</f>
      </c>
      <c r="Z86" s="60">
        <f>IF($D86="","",'基本データ'!$C$17)</f>
      </c>
      <c r="AA86" s="298"/>
      <c r="AB86" s="298"/>
      <c r="AC86" s="298"/>
      <c r="AD86" s="285"/>
      <c r="AE86" s="305"/>
      <c r="AF86" s="306"/>
      <c r="AG86" s="291"/>
      <c r="AH86" s="291"/>
      <c r="AI86" s="291"/>
      <c r="AJ86" s="291"/>
      <c r="AK86" s="307"/>
    </row>
    <row r="87" spans="1:37" ht="18" customHeight="1">
      <c r="A87" s="64">
        <v>82</v>
      </c>
      <c r="B87" s="171"/>
      <c r="C87" s="171"/>
      <c r="D87" s="285"/>
      <c r="E87" s="43">
        <f>IF(D87="","",VLOOKUP(D87,'参照ﾃｰﾌﾞﾙ'!$A$5:$F$300,3,FALSE))</f>
      </c>
      <c r="F87" s="43">
        <f>IF(D87="","",VLOOKUP(D87,'参照ﾃｰﾌﾞﾙ'!$A$5:$F$395,5,FALSE))</f>
      </c>
      <c r="G87" s="288"/>
      <c r="H87" s="244">
        <f>IF(G87="","",VLOOKUP(G87,'参照ﾃｰﾌﾞﾙ'!$H$5:$I$64,2))</f>
      </c>
      <c r="I87" s="358"/>
      <c r="J87" s="291"/>
      <c r="K87" s="58">
        <f>IF(J87="","",VLOOKUP(J87,'参照ﾃｰﾌﾞﾙ'!$W$6:$Y$7,2,FALSE))</f>
      </c>
      <c r="L87" s="296"/>
      <c r="M87" s="419">
        <f t="shared" si="2"/>
      </c>
      <c r="N87" s="297"/>
      <c r="O87" s="298"/>
      <c r="P87" s="295"/>
      <c r="Q87" s="295"/>
      <c r="R87" s="295"/>
      <c r="S87" s="295"/>
      <c r="T87" s="346" t="str">
        <f t="shared" si="3"/>
        <v> </v>
      </c>
      <c r="U87" s="298"/>
      <c r="V87" s="347" t="str">
        <f>IF($U87="","JPN",VLOOKUP($U87,'参照ﾃｰﾌﾞﾙ'!$P$5:$R$223,3,FALSE))</f>
        <v>JPN</v>
      </c>
      <c r="W87" s="426"/>
      <c r="X87" s="40"/>
      <c r="Y87" s="60">
        <f>IF(D87="","",'基本データ'!$C$15)</f>
      </c>
      <c r="Z87" s="60">
        <f>IF($D87="","",'基本データ'!$C$17)</f>
      </c>
      <c r="AA87" s="298"/>
      <c r="AB87" s="298"/>
      <c r="AC87" s="298"/>
      <c r="AD87" s="285"/>
      <c r="AE87" s="305"/>
      <c r="AF87" s="306"/>
      <c r="AG87" s="291"/>
      <c r="AH87" s="291"/>
      <c r="AI87" s="291"/>
      <c r="AJ87" s="291"/>
      <c r="AK87" s="307"/>
    </row>
    <row r="88" spans="1:37" ht="18" customHeight="1">
      <c r="A88" s="64">
        <v>83</v>
      </c>
      <c r="B88" s="171"/>
      <c r="C88" s="171"/>
      <c r="D88" s="285"/>
      <c r="E88" s="43">
        <f>IF(D88="","",VLOOKUP(D88,'参照ﾃｰﾌﾞﾙ'!$A$5:$F$300,3,FALSE))</f>
      </c>
      <c r="F88" s="43">
        <f>IF(D88="","",VLOOKUP(D88,'参照ﾃｰﾌﾞﾙ'!$A$5:$F$395,5,FALSE))</f>
      </c>
      <c r="G88" s="288"/>
      <c r="H88" s="244">
        <f>IF(G88="","",VLOOKUP(G88,'参照ﾃｰﾌﾞﾙ'!$H$5:$I$64,2))</f>
      </c>
      <c r="I88" s="358"/>
      <c r="J88" s="291"/>
      <c r="K88" s="58">
        <f>IF(J88="","",VLOOKUP(J88,'参照ﾃｰﾌﾞﾙ'!$W$6:$Y$7,2,FALSE))</f>
      </c>
      <c r="L88" s="296"/>
      <c r="M88" s="419">
        <f t="shared" si="2"/>
      </c>
      <c r="N88" s="297"/>
      <c r="O88" s="298"/>
      <c r="P88" s="295"/>
      <c r="Q88" s="295"/>
      <c r="R88" s="295"/>
      <c r="S88" s="295"/>
      <c r="T88" s="346" t="str">
        <f t="shared" si="3"/>
        <v> </v>
      </c>
      <c r="U88" s="298"/>
      <c r="V88" s="347" t="str">
        <f>IF($U88="","JPN",VLOOKUP($U88,'参照ﾃｰﾌﾞﾙ'!$P$5:$R$223,3,FALSE))</f>
        <v>JPN</v>
      </c>
      <c r="W88" s="426"/>
      <c r="X88" s="40"/>
      <c r="Y88" s="60">
        <f>IF(D88="","",'基本データ'!$C$15)</f>
      </c>
      <c r="Z88" s="60">
        <f>IF($D88="","",'基本データ'!$C$17)</f>
      </c>
      <c r="AA88" s="298"/>
      <c r="AB88" s="298"/>
      <c r="AC88" s="298"/>
      <c r="AD88" s="285"/>
      <c r="AE88" s="305"/>
      <c r="AF88" s="306"/>
      <c r="AG88" s="291"/>
      <c r="AH88" s="291"/>
      <c r="AI88" s="291"/>
      <c r="AJ88" s="291"/>
      <c r="AK88" s="307"/>
    </row>
    <row r="89" spans="1:37" ht="18" customHeight="1">
      <c r="A89" s="64">
        <v>84</v>
      </c>
      <c r="B89" s="171"/>
      <c r="C89" s="171"/>
      <c r="D89" s="285"/>
      <c r="E89" s="43">
        <f>IF(D89="","",VLOOKUP(D89,'参照ﾃｰﾌﾞﾙ'!$A$5:$F$300,3,FALSE))</f>
      </c>
      <c r="F89" s="43">
        <f>IF(D89="","",VLOOKUP(D89,'参照ﾃｰﾌﾞﾙ'!$A$5:$F$395,5,FALSE))</f>
      </c>
      <c r="G89" s="288"/>
      <c r="H89" s="244">
        <f>IF(G89="","",VLOOKUP(G89,'参照ﾃｰﾌﾞﾙ'!$H$5:$I$64,2))</f>
      </c>
      <c r="I89" s="358"/>
      <c r="J89" s="291"/>
      <c r="K89" s="58">
        <f>IF(J89="","",VLOOKUP(J89,'参照ﾃｰﾌﾞﾙ'!$W$6:$Y$7,2,FALSE))</f>
      </c>
      <c r="L89" s="296"/>
      <c r="M89" s="419">
        <f t="shared" si="2"/>
      </c>
      <c r="N89" s="297"/>
      <c r="O89" s="298"/>
      <c r="P89" s="295"/>
      <c r="Q89" s="295"/>
      <c r="R89" s="295"/>
      <c r="S89" s="295"/>
      <c r="T89" s="346" t="str">
        <f t="shared" si="3"/>
        <v> </v>
      </c>
      <c r="U89" s="298"/>
      <c r="V89" s="347" t="str">
        <f>IF($U89="","JPN",VLOOKUP($U89,'参照ﾃｰﾌﾞﾙ'!$P$5:$R$223,3,FALSE))</f>
        <v>JPN</v>
      </c>
      <c r="W89" s="426"/>
      <c r="X89" s="40"/>
      <c r="Y89" s="60">
        <f>IF(D89="","",'基本データ'!$C$15)</f>
      </c>
      <c r="Z89" s="60">
        <f>IF($D89="","",'基本データ'!$C$17)</f>
      </c>
      <c r="AA89" s="298"/>
      <c r="AB89" s="298"/>
      <c r="AC89" s="298"/>
      <c r="AD89" s="285"/>
      <c r="AE89" s="305"/>
      <c r="AF89" s="306"/>
      <c r="AG89" s="291"/>
      <c r="AH89" s="291"/>
      <c r="AI89" s="291"/>
      <c r="AJ89" s="291"/>
      <c r="AK89" s="307"/>
    </row>
    <row r="90" spans="1:37" ht="18" customHeight="1">
      <c r="A90" s="64">
        <v>85</v>
      </c>
      <c r="B90" s="171"/>
      <c r="C90" s="171"/>
      <c r="D90" s="285"/>
      <c r="E90" s="43">
        <f>IF(D90="","",VLOOKUP(D90,'参照ﾃｰﾌﾞﾙ'!$A$5:$F$300,3,FALSE))</f>
      </c>
      <c r="F90" s="43">
        <f>IF(D90="","",VLOOKUP(D90,'参照ﾃｰﾌﾞﾙ'!$A$5:$F$395,5,FALSE))</f>
      </c>
      <c r="G90" s="288"/>
      <c r="H90" s="244">
        <f>IF(G90="","",VLOOKUP(G90,'参照ﾃｰﾌﾞﾙ'!$H$5:$I$64,2))</f>
      </c>
      <c r="I90" s="358"/>
      <c r="J90" s="291"/>
      <c r="K90" s="58">
        <f>IF(J90="","",VLOOKUP(J90,'参照ﾃｰﾌﾞﾙ'!$W$6:$Y$7,2,FALSE))</f>
      </c>
      <c r="L90" s="296"/>
      <c r="M90" s="419">
        <f t="shared" si="2"/>
      </c>
      <c r="N90" s="297"/>
      <c r="O90" s="298"/>
      <c r="P90" s="295"/>
      <c r="Q90" s="295"/>
      <c r="R90" s="295"/>
      <c r="S90" s="295"/>
      <c r="T90" s="346" t="str">
        <f t="shared" si="3"/>
        <v> </v>
      </c>
      <c r="U90" s="298"/>
      <c r="V90" s="347" t="str">
        <f>IF($U90="","JPN",VLOOKUP($U90,'参照ﾃｰﾌﾞﾙ'!$P$5:$R$223,3,FALSE))</f>
        <v>JPN</v>
      </c>
      <c r="W90" s="426"/>
      <c r="X90" s="40"/>
      <c r="Y90" s="60">
        <f>IF(D90="","",'基本データ'!$C$15)</f>
      </c>
      <c r="Z90" s="60">
        <f>IF($D90="","",'基本データ'!$C$17)</f>
      </c>
      <c r="AA90" s="298"/>
      <c r="AB90" s="298"/>
      <c r="AC90" s="298"/>
      <c r="AD90" s="285"/>
      <c r="AE90" s="305"/>
      <c r="AF90" s="306"/>
      <c r="AG90" s="291"/>
      <c r="AH90" s="291"/>
      <c r="AI90" s="291"/>
      <c r="AJ90" s="291"/>
      <c r="AK90" s="307"/>
    </row>
    <row r="91" spans="1:37" ht="18" customHeight="1">
      <c r="A91" s="64">
        <v>86</v>
      </c>
      <c r="B91" s="171"/>
      <c r="C91" s="171"/>
      <c r="D91" s="285"/>
      <c r="E91" s="43">
        <f>IF(D91="","",VLOOKUP(D91,'参照ﾃｰﾌﾞﾙ'!$A$5:$F$300,3,FALSE))</f>
      </c>
      <c r="F91" s="43">
        <f>IF(D91="","",VLOOKUP(D91,'参照ﾃｰﾌﾞﾙ'!$A$5:$F$395,5,FALSE))</f>
      </c>
      <c r="G91" s="288"/>
      <c r="H91" s="244">
        <f>IF(G91="","",VLOOKUP(G91,'参照ﾃｰﾌﾞﾙ'!$H$5:$I$64,2))</f>
      </c>
      <c r="I91" s="358"/>
      <c r="J91" s="291"/>
      <c r="K91" s="58">
        <f>IF(J91="","",VLOOKUP(J91,'参照ﾃｰﾌﾞﾙ'!$W$6:$Y$7,2,FALSE))</f>
      </c>
      <c r="L91" s="296"/>
      <c r="M91" s="419">
        <f t="shared" si="2"/>
      </c>
      <c r="N91" s="297"/>
      <c r="O91" s="298"/>
      <c r="P91" s="295"/>
      <c r="Q91" s="295"/>
      <c r="R91" s="295"/>
      <c r="S91" s="295"/>
      <c r="T91" s="346" t="str">
        <f t="shared" si="3"/>
        <v> </v>
      </c>
      <c r="U91" s="298"/>
      <c r="V91" s="347" t="str">
        <f>IF($U91="","JPN",VLOOKUP($U91,'参照ﾃｰﾌﾞﾙ'!$P$5:$R$223,3,FALSE))</f>
        <v>JPN</v>
      </c>
      <c r="W91" s="426"/>
      <c r="X91" s="40"/>
      <c r="Y91" s="60">
        <f>IF(D91="","",'基本データ'!$C$15)</f>
      </c>
      <c r="Z91" s="60">
        <f>IF($D91="","",'基本データ'!$C$17)</f>
      </c>
      <c r="AA91" s="298"/>
      <c r="AB91" s="298"/>
      <c r="AC91" s="298"/>
      <c r="AD91" s="285"/>
      <c r="AE91" s="305"/>
      <c r="AF91" s="306"/>
      <c r="AG91" s="291"/>
      <c r="AH91" s="291"/>
      <c r="AI91" s="291"/>
      <c r="AJ91" s="291"/>
      <c r="AK91" s="307"/>
    </row>
    <row r="92" spans="1:37" ht="18" customHeight="1">
      <c r="A92" s="64">
        <v>87</v>
      </c>
      <c r="B92" s="171"/>
      <c r="C92" s="171"/>
      <c r="D92" s="285"/>
      <c r="E92" s="43">
        <f>IF(D92="","",VLOOKUP(D92,'参照ﾃｰﾌﾞﾙ'!$A$5:$F$300,3,FALSE))</f>
      </c>
      <c r="F92" s="43">
        <f>IF(D92="","",VLOOKUP(D92,'参照ﾃｰﾌﾞﾙ'!$A$5:$F$395,5,FALSE))</f>
      </c>
      <c r="G92" s="288"/>
      <c r="H92" s="244">
        <f>IF(G92="","",VLOOKUP(G92,'参照ﾃｰﾌﾞﾙ'!$H$5:$I$64,2))</f>
      </c>
      <c r="I92" s="358"/>
      <c r="J92" s="291"/>
      <c r="K92" s="58">
        <f>IF(J92="","",VLOOKUP(J92,'参照ﾃｰﾌﾞﾙ'!$W$6:$Y$7,2,FALSE))</f>
      </c>
      <c r="L92" s="296"/>
      <c r="M92" s="419">
        <f t="shared" si="2"/>
      </c>
      <c r="N92" s="297"/>
      <c r="O92" s="298"/>
      <c r="P92" s="295"/>
      <c r="Q92" s="295"/>
      <c r="R92" s="295"/>
      <c r="S92" s="295"/>
      <c r="T92" s="346" t="str">
        <f t="shared" si="3"/>
        <v> </v>
      </c>
      <c r="U92" s="298"/>
      <c r="V92" s="347" t="str">
        <f>IF($U92="","JPN",VLOOKUP($U92,'参照ﾃｰﾌﾞﾙ'!$P$5:$R$223,3,FALSE))</f>
        <v>JPN</v>
      </c>
      <c r="W92" s="426"/>
      <c r="X92" s="40"/>
      <c r="Y92" s="60">
        <f>IF(D92="","",'基本データ'!$C$15)</f>
      </c>
      <c r="Z92" s="60">
        <f>IF($D92="","",'基本データ'!$C$17)</f>
      </c>
      <c r="AA92" s="298"/>
      <c r="AB92" s="298"/>
      <c r="AC92" s="298"/>
      <c r="AD92" s="285"/>
      <c r="AE92" s="305"/>
      <c r="AF92" s="306"/>
      <c r="AG92" s="291"/>
      <c r="AH92" s="291"/>
      <c r="AI92" s="291"/>
      <c r="AJ92" s="291"/>
      <c r="AK92" s="307"/>
    </row>
    <row r="93" spans="1:37" ht="18" customHeight="1">
      <c r="A93" s="64">
        <v>88</v>
      </c>
      <c r="B93" s="171"/>
      <c r="C93" s="171"/>
      <c r="D93" s="285"/>
      <c r="E93" s="43">
        <f>IF(D93="","",VLOOKUP(D93,'参照ﾃｰﾌﾞﾙ'!$A$5:$F$300,3,FALSE))</f>
      </c>
      <c r="F93" s="43">
        <f>IF(D93="","",VLOOKUP(D93,'参照ﾃｰﾌﾞﾙ'!$A$5:$F$395,5,FALSE))</f>
      </c>
      <c r="G93" s="288"/>
      <c r="H93" s="244">
        <f>IF(G93="","",VLOOKUP(G93,'参照ﾃｰﾌﾞﾙ'!$H$5:$I$64,2))</f>
      </c>
      <c r="I93" s="358"/>
      <c r="J93" s="291"/>
      <c r="K93" s="58">
        <f>IF(J93="","",VLOOKUP(J93,'参照ﾃｰﾌﾞﾙ'!$W$6:$Y$7,2,FALSE))</f>
      </c>
      <c r="L93" s="296"/>
      <c r="M93" s="419">
        <f t="shared" si="2"/>
      </c>
      <c r="N93" s="297"/>
      <c r="O93" s="298"/>
      <c r="P93" s="295"/>
      <c r="Q93" s="295"/>
      <c r="R93" s="295"/>
      <c r="S93" s="295"/>
      <c r="T93" s="346" t="str">
        <f t="shared" si="3"/>
        <v> </v>
      </c>
      <c r="U93" s="298"/>
      <c r="V93" s="347" t="str">
        <f>IF($U93="","JPN",VLOOKUP($U93,'参照ﾃｰﾌﾞﾙ'!$P$5:$R$223,3,FALSE))</f>
        <v>JPN</v>
      </c>
      <c r="W93" s="426"/>
      <c r="X93" s="40"/>
      <c r="Y93" s="60">
        <f>IF(D93="","",'基本データ'!$C$15)</f>
      </c>
      <c r="Z93" s="60">
        <f>IF($D93="","",'基本データ'!$C$17)</f>
      </c>
      <c r="AA93" s="298"/>
      <c r="AB93" s="298"/>
      <c r="AC93" s="298"/>
      <c r="AD93" s="285"/>
      <c r="AE93" s="305"/>
      <c r="AF93" s="306"/>
      <c r="AG93" s="291"/>
      <c r="AH93" s="291"/>
      <c r="AI93" s="291"/>
      <c r="AJ93" s="291"/>
      <c r="AK93" s="307"/>
    </row>
    <row r="94" spans="1:37" ht="18" customHeight="1">
      <c r="A94" s="64">
        <v>89</v>
      </c>
      <c r="B94" s="171"/>
      <c r="C94" s="171"/>
      <c r="D94" s="285"/>
      <c r="E94" s="43">
        <f>IF(D94="","",VLOOKUP(D94,'参照ﾃｰﾌﾞﾙ'!$A$5:$F$300,3,FALSE))</f>
      </c>
      <c r="F94" s="43">
        <f>IF(D94="","",VLOOKUP(D94,'参照ﾃｰﾌﾞﾙ'!$A$5:$F$395,5,FALSE))</f>
      </c>
      <c r="G94" s="288"/>
      <c r="H94" s="244">
        <f>IF(G94="","",VLOOKUP(G94,'参照ﾃｰﾌﾞﾙ'!$H$5:$I$64,2))</f>
      </c>
      <c r="I94" s="358"/>
      <c r="J94" s="291"/>
      <c r="K94" s="58">
        <f>IF(J94="","",VLOOKUP(J94,'参照ﾃｰﾌﾞﾙ'!$W$6:$Y$7,2,FALSE))</f>
      </c>
      <c r="L94" s="296"/>
      <c r="M94" s="419">
        <f t="shared" si="2"/>
      </c>
      <c r="N94" s="297"/>
      <c r="O94" s="298"/>
      <c r="P94" s="295"/>
      <c r="Q94" s="295"/>
      <c r="R94" s="295"/>
      <c r="S94" s="295"/>
      <c r="T94" s="346" t="str">
        <f t="shared" si="3"/>
        <v> </v>
      </c>
      <c r="U94" s="298"/>
      <c r="V94" s="347" t="str">
        <f>IF($U94="","JPN",VLOOKUP($U94,'参照ﾃｰﾌﾞﾙ'!$P$5:$R$223,3,FALSE))</f>
        <v>JPN</v>
      </c>
      <c r="W94" s="426"/>
      <c r="X94" s="40"/>
      <c r="Y94" s="60">
        <f>IF(D94="","",'基本データ'!$C$15)</f>
      </c>
      <c r="Z94" s="60">
        <f>IF($D94="","",'基本データ'!$C$17)</f>
      </c>
      <c r="AA94" s="298"/>
      <c r="AB94" s="298"/>
      <c r="AC94" s="298"/>
      <c r="AD94" s="285"/>
      <c r="AE94" s="305"/>
      <c r="AF94" s="306"/>
      <c r="AG94" s="291"/>
      <c r="AH94" s="291"/>
      <c r="AI94" s="291"/>
      <c r="AJ94" s="291"/>
      <c r="AK94" s="307"/>
    </row>
    <row r="95" spans="1:37" ht="18" customHeight="1">
      <c r="A95" s="64">
        <v>90</v>
      </c>
      <c r="B95" s="171"/>
      <c r="C95" s="171"/>
      <c r="D95" s="285"/>
      <c r="E95" s="43">
        <f>IF(D95="","",VLOOKUP(D95,'参照ﾃｰﾌﾞﾙ'!$A$5:$F$300,3,FALSE))</f>
      </c>
      <c r="F95" s="43">
        <f>IF(D95="","",VLOOKUP(D95,'参照ﾃｰﾌﾞﾙ'!$A$5:$F$395,5,FALSE))</f>
      </c>
      <c r="G95" s="288"/>
      <c r="H95" s="244">
        <f>IF(G95="","",VLOOKUP(G95,'参照ﾃｰﾌﾞﾙ'!$H$5:$I$64,2))</f>
      </c>
      <c r="I95" s="358"/>
      <c r="J95" s="291"/>
      <c r="K95" s="58">
        <f>IF(J95="","",VLOOKUP(J95,'参照ﾃｰﾌﾞﾙ'!$W$6:$Y$7,2,FALSE))</f>
      </c>
      <c r="L95" s="296"/>
      <c r="M95" s="419">
        <f t="shared" si="2"/>
      </c>
      <c r="N95" s="297"/>
      <c r="O95" s="298"/>
      <c r="P95" s="295"/>
      <c r="Q95" s="295"/>
      <c r="R95" s="295"/>
      <c r="S95" s="295"/>
      <c r="T95" s="346" t="str">
        <f t="shared" si="3"/>
        <v> </v>
      </c>
      <c r="U95" s="298"/>
      <c r="V95" s="347" t="str">
        <f>IF($U95="","JPN",VLOOKUP($U95,'参照ﾃｰﾌﾞﾙ'!$P$5:$R$223,3,FALSE))</f>
        <v>JPN</v>
      </c>
      <c r="W95" s="426"/>
      <c r="X95" s="40"/>
      <c r="Y95" s="60">
        <f>IF(D95="","",'基本データ'!$C$15)</f>
      </c>
      <c r="Z95" s="60">
        <f>IF($D95="","",'基本データ'!$C$17)</f>
      </c>
      <c r="AA95" s="298"/>
      <c r="AB95" s="298"/>
      <c r="AC95" s="298"/>
      <c r="AD95" s="285"/>
      <c r="AE95" s="305"/>
      <c r="AF95" s="306"/>
      <c r="AG95" s="291"/>
      <c r="AH95" s="291"/>
      <c r="AI95" s="291"/>
      <c r="AJ95" s="291"/>
      <c r="AK95" s="307"/>
    </row>
    <row r="96" spans="1:37" ht="18" customHeight="1">
      <c r="A96" s="64">
        <v>91</v>
      </c>
      <c r="B96" s="171"/>
      <c r="C96" s="171"/>
      <c r="D96" s="285"/>
      <c r="E96" s="43">
        <f>IF(D96="","",VLOOKUP(D96,'参照ﾃｰﾌﾞﾙ'!$A$5:$F$300,3,FALSE))</f>
      </c>
      <c r="F96" s="43">
        <f>IF(D96="","",VLOOKUP(D96,'参照ﾃｰﾌﾞﾙ'!$A$5:$F$395,5,FALSE))</f>
      </c>
      <c r="G96" s="288"/>
      <c r="H96" s="244">
        <f>IF(G96="","",VLOOKUP(G96,'参照ﾃｰﾌﾞﾙ'!$H$5:$I$64,2))</f>
      </c>
      <c r="I96" s="358"/>
      <c r="J96" s="291"/>
      <c r="K96" s="58">
        <f>IF(J96="","",VLOOKUP(J96,'参照ﾃｰﾌﾞﾙ'!$W$6:$Y$7,2,FALSE))</f>
      </c>
      <c r="L96" s="296"/>
      <c r="M96" s="419">
        <f t="shared" si="2"/>
      </c>
      <c r="N96" s="297"/>
      <c r="O96" s="298"/>
      <c r="P96" s="295"/>
      <c r="Q96" s="295"/>
      <c r="R96" s="295"/>
      <c r="S96" s="295"/>
      <c r="T96" s="346" t="str">
        <f t="shared" si="3"/>
        <v> </v>
      </c>
      <c r="U96" s="298"/>
      <c r="V96" s="347" t="str">
        <f>IF($U96="","JPN",VLOOKUP($U96,'参照ﾃｰﾌﾞﾙ'!$P$5:$R$223,3,FALSE))</f>
        <v>JPN</v>
      </c>
      <c r="W96" s="426"/>
      <c r="X96" s="40"/>
      <c r="Y96" s="60">
        <f>IF(D96="","",'基本データ'!$C$15)</f>
      </c>
      <c r="Z96" s="60">
        <f>IF($D96="","",'基本データ'!$C$17)</f>
      </c>
      <c r="AA96" s="298"/>
      <c r="AB96" s="298"/>
      <c r="AC96" s="298"/>
      <c r="AD96" s="285"/>
      <c r="AE96" s="305"/>
      <c r="AF96" s="306"/>
      <c r="AG96" s="291"/>
      <c r="AH96" s="291"/>
      <c r="AI96" s="291"/>
      <c r="AJ96" s="291"/>
      <c r="AK96" s="307"/>
    </row>
    <row r="97" spans="1:37" ht="18" customHeight="1">
      <c r="A97" s="64">
        <v>92</v>
      </c>
      <c r="B97" s="171"/>
      <c r="C97" s="171"/>
      <c r="D97" s="285"/>
      <c r="E97" s="43">
        <f>IF(D97="","",VLOOKUP(D97,'参照ﾃｰﾌﾞﾙ'!$A$5:$F$300,3,FALSE))</f>
      </c>
      <c r="F97" s="43">
        <f>IF(D97="","",VLOOKUP(D97,'参照ﾃｰﾌﾞﾙ'!$A$5:$F$395,5,FALSE))</f>
      </c>
      <c r="G97" s="288"/>
      <c r="H97" s="244">
        <f>IF(G97="","",VLOOKUP(G97,'参照ﾃｰﾌﾞﾙ'!$H$5:$I$64,2))</f>
      </c>
      <c r="I97" s="358"/>
      <c r="J97" s="291"/>
      <c r="K97" s="58">
        <f>IF(J97="","",VLOOKUP(J97,'参照ﾃｰﾌﾞﾙ'!$W$6:$Y$7,2,FALSE))</f>
      </c>
      <c r="L97" s="296"/>
      <c r="M97" s="419">
        <f t="shared" si="2"/>
      </c>
      <c r="N97" s="297"/>
      <c r="O97" s="298"/>
      <c r="P97" s="295"/>
      <c r="Q97" s="295"/>
      <c r="R97" s="295"/>
      <c r="S97" s="295"/>
      <c r="T97" s="346" t="str">
        <f t="shared" si="3"/>
        <v> </v>
      </c>
      <c r="U97" s="298"/>
      <c r="V97" s="347" t="str">
        <f>IF($U97="","JPN",VLOOKUP($U97,'参照ﾃｰﾌﾞﾙ'!$P$5:$R$223,3,FALSE))</f>
        <v>JPN</v>
      </c>
      <c r="W97" s="426"/>
      <c r="X97" s="40"/>
      <c r="Y97" s="60">
        <f>IF(D97="","",'基本データ'!$C$15)</f>
      </c>
      <c r="Z97" s="60">
        <f>IF($D97="","",'基本データ'!$C$17)</f>
      </c>
      <c r="AA97" s="298"/>
      <c r="AB97" s="298"/>
      <c r="AC97" s="298"/>
      <c r="AD97" s="285"/>
      <c r="AE97" s="305"/>
      <c r="AF97" s="306"/>
      <c r="AG97" s="291"/>
      <c r="AH97" s="291"/>
      <c r="AI97" s="291"/>
      <c r="AJ97" s="291"/>
      <c r="AK97" s="307"/>
    </row>
    <row r="98" spans="1:37" ht="18" customHeight="1">
      <c r="A98" s="64">
        <v>93</v>
      </c>
      <c r="B98" s="171"/>
      <c r="C98" s="171"/>
      <c r="D98" s="285"/>
      <c r="E98" s="43">
        <f>IF(D98="","",VLOOKUP(D98,'参照ﾃｰﾌﾞﾙ'!$A$5:$F$300,3,FALSE))</f>
      </c>
      <c r="F98" s="43">
        <f>IF(D98="","",VLOOKUP(D98,'参照ﾃｰﾌﾞﾙ'!$A$5:$F$395,5,FALSE))</f>
      </c>
      <c r="G98" s="288"/>
      <c r="H98" s="244">
        <f>IF(G98="","",VLOOKUP(G98,'参照ﾃｰﾌﾞﾙ'!$H$5:$I$64,2))</f>
      </c>
      <c r="I98" s="358"/>
      <c r="J98" s="291"/>
      <c r="K98" s="58">
        <f>IF(J98="","",VLOOKUP(J98,'参照ﾃｰﾌﾞﾙ'!$W$6:$Y$7,2,FALSE))</f>
      </c>
      <c r="L98" s="296"/>
      <c r="M98" s="419">
        <f t="shared" si="2"/>
      </c>
      <c r="N98" s="297"/>
      <c r="O98" s="298"/>
      <c r="P98" s="295"/>
      <c r="Q98" s="295"/>
      <c r="R98" s="295"/>
      <c r="S98" s="295"/>
      <c r="T98" s="346" t="str">
        <f t="shared" si="3"/>
        <v> </v>
      </c>
      <c r="U98" s="298"/>
      <c r="V98" s="347" t="str">
        <f>IF($U98="","JPN",VLOOKUP($U98,'参照ﾃｰﾌﾞﾙ'!$P$5:$R$223,3,FALSE))</f>
        <v>JPN</v>
      </c>
      <c r="W98" s="426"/>
      <c r="X98" s="40"/>
      <c r="Y98" s="60">
        <f>IF(D98="","",'基本データ'!$C$15)</f>
      </c>
      <c r="Z98" s="60">
        <f>IF($D98="","",'基本データ'!$C$17)</f>
      </c>
      <c r="AA98" s="298"/>
      <c r="AB98" s="298"/>
      <c r="AC98" s="298"/>
      <c r="AD98" s="285"/>
      <c r="AE98" s="305"/>
      <c r="AF98" s="306"/>
      <c r="AG98" s="291"/>
      <c r="AH98" s="291"/>
      <c r="AI98" s="291"/>
      <c r="AJ98" s="291"/>
      <c r="AK98" s="307"/>
    </row>
    <row r="99" spans="1:37" ht="18" customHeight="1">
      <c r="A99" s="64">
        <v>94</v>
      </c>
      <c r="B99" s="171"/>
      <c r="C99" s="171"/>
      <c r="D99" s="285"/>
      <c r="E99" s="43">
        <f>IF(D99="","",VLOOKUP(D99,'参照ﾃｰﾌﾞﾙ'!$A$5:$F$300,3,FALSE))</f>
      </c>
      <c r="F99" s="43">
        <f>IF(D99="","",VLOOKUP(D99,'参照ﾃｰﾌﾞﾙ'!$A$5:$F$395,5,FALSE))</f>
      </c>
      <c r="G99" s="288"/>
      <c r="H99" s="244">
        <f>IF(G99="","",VLOOKUP(G99,'参照ﾃｰﾌﾞﾙ'!$H$5:$I$64,2))</f>
      </c>
      <c r="I99" s="358"/>
      <c r="J99" s="291"/>
      <c r="K99" s="58">
        <f>IF(J99="","",VLOOKUP(J99,'参照ﾃｰﾌﾞﾙ'!$W$6:$Y$7,2,FALSE))</f>
      </c>
      <c r="L99" s="296"/>
      <c r="M99" s="419">
        <f t="shared" si="2"/>
      </c>
      <c r="N99" s="297"/>
      <c r="O99" s="298"/>
      <c r="P99" s="295"/>
      <c r="Q99" s="295"/>
      <c r="R99" s="295"/>
      <c r="S99" s="295"/>
      <c r="T99" s="346" t="str">
        <f t="shared" si="3"/>
        <v> </v>
      </c>
      <c r="U99" s="298"/>
      <c r="V99" s="347" t="str">
        <f>IF($U99="","JPN",VLOOKUP($U99,'参照ﾃｰﾌﾞﾙ'!$P$5:$R$223,3,FALSE))</f>
        <v>JPN</v>
      </c>
      <c r="W99" s="426"/>
      <c r="X99" s="40"/>
      <c r="Y99" s="60">
        <f>IF(D99="","",'基本データ'!$C$15)</f>
      </c>
      <c r="Z99" s="60">
        <f>IF($D99="","",'基本データ'!$C$17)</f>
      </c>
      <c r="AA99" s="298"/>
      <c r="AB99" s="298"/>
      <c r="AC99" s="298"/>
      <c r="AD99" s="285"/>
      <c r="AE99" s="305"/>
      <c r="AF99" s="306"/>
      <c r="AG99" s="291"/>
      <c r="AH99" s="291"/>
      <c r="AI99" s="291"/>
      <c r="AJ99" s="291"/>
      <c r="AK99" s="307"/>
    </row>
    <row r="100" spans="1:37" ht="18" customHeight="1">
      <c r="A100" s="64">
        <v>95</v>
      </c>
      <c r="B100" s="171"/>
      <c r="C100" s="171"/>
      <c r="D100" s="285"/>
      <c r="E100" s="43">
        <f>IF(D100="","",VLOOKUP(D100,'参照ﾃｰﾌﾞﾙ'!$A$5:$F$300,3,FALSE))</f>
      </c>
      <c r="F100" s="43">
        <f>IF(D100="","",VLOOKUP(D100,'参照ﾃｰﾌﾞﾙ'!$A$5:$F$395,5,FALSE))</f>
      </c>
      <c r="G100" s="288"/>
      <c r="H100" s="244">
        <f>IF(G100="","",VLOOKUP(G100,'参照ﾃｰﾌﾞﾙ'!$H$5:$I$64,2))</f>
      </c>
      <c r="I100" s="358"/>
      <c r="J100" s="291"/>
      <c r="K100" s="58">
        <f>IF(J100="","",VLOOKUP(J100,'参照ﾃｰﾌﾞﾙ'!$W$6:$Y$7,2,FALSE))</f>
      </c>
      <c r="L100" s="296"/>
      <c r="M100" s="419">
        <f t="shared" si="2"/>
      </c>
      <c r="N100" s="297"/>
      <c r="O100" s="298"/>
      <c r="P100" s="295"/>
      <c r="Q100" s="295"/>
      <c r="R100" s="295"/>
      <c r="S100" s="295"/>
      <c r="T100" s="346" t="str">
        <f t="shared" si="3"/>
        <v> </v>
      </c>
      <c r="U100" s="298"/>
      <c r="V100" s="347" t="str">
        <f>IF($U100="","JPN",VLOOKUP($U100,'参照ﾃｰﾌﾞﾙ'!$P$5:$R$223,3,FALSE))</f>
        <v>JPN</v>
      </c>
      <c r="W100" s="426"/>
      <c r="X100" s="40"/>
      <c r="Y100" s="60">
        <f>IF(D100="","",'基本データ'!$C$15)</f>
      </c>
      <c r="Z100" s="60">
        <f>IF($D100="","",'基本データ'!$C$17)</f>
      </c>
      <c r="AA100" s="298"/>
      <c r="AB100" s="298"/>
      <c r="AC100" s="298"/>
      <c r="AD100" s="285"/>
      <c r="AE100" s="305"/>
      <c r="AF100" s="306"/>
      <c r="AG100" s="291"/>
      <c r="AH100" s="291"/>
      <c r="AI100" s="291"/>
      <c r="AJ100" s="291"/>
      <c r="AK100" s="307"/>
    </row>
    <row r="101" spans="1:37" ht="18" customHeight="1">
      <c r="A101" s="64">
        <v>96</v>
      </c>
      <c r="B101" s="171"/>
      <c r="C101" s="171"/>
      <c r="D101" s="285"/>
      <c r="E101" s="43">
        <f>IF(D101="","",VLOOKUP(D101,'参照ﾃｰﾌﾞﾙ'!$A$5:$F$300,3,FALSE))</f>
      </c>
      <c r="F101" s="43">
        <f>IF(D101="","",VLOOKUP(D101,'参照ﾃｰﾌﾞﾙ'!$A$5:$F$395,5,FALSE))</f>
      </c>
      <c r="G101" s="288"/>
      <c r="H101" s="244">
        <f>IF(G101="","",VLOOKUP(G101,'参照ﾃｰﾌﾞﾙ'!$H$5:$I$64,2))</f>
      </c>
      <c r="I101" s="358"/>
      <c r="J101" s="291"/>
      <c r="K101" s="58">
        <f>IF(J101="","",VLOOKUP(J101,'参照ﾃｰﾌﾞﾙ'!$W$6:$Y$7,2,FALSE))</f>
      </c>
      <c r="L101" s="296"/>
      <c r="M101" s="419">
        <f t="shared" si="2"/>
      </c>
      <c r="N101" s="297"/>
      <c r="O101" s="298"/>
      <c r="P101" s="295"/>
      <c r="Q101" s="295"/>
      <c r="R101" s="295"/>
      <c r="S101" s="295"/>
      <c r="T101" s="346" t="str">
        <f t="shared" si="3"/>
        <v> </v>
      </c>
      <c r="U101" s="298"/>
      <c r="V101" s="347" t="str">
        <f>IF($U101="","JPN",VLOOKUP($U101,'参照ﾃｰﾌﾞﾙ'!$P$5:$R$223,3,FALSE))</f>
        <v>JPN</v>
      </c>
      <c r="W101" s="426"/>
      <c r="X101" s="40"/>
      <c r="Y101" s="60">
        <f>IF(D101="","",'基本データ'!$C$15)</f>
      </c>
      <c r="Z101" s="60">
        <f>IF($D101="","",'基本データ'!$C$17)</f>
      </c>
      <c r="AA101" s="298"/>
      <c r="AB101" s="298"/>
      <c r="AC101" s="298"/>
      <c r="AD101" s="285"/>
      <c r="AE101" s="305"/>
      <c r="AF101" s="306"/>
      <c r="AG101" s="291"/>
      <c r="AH101" s="291"/>
      <c r="AI101" s="291"/>
      <c r="AJ101" s="291"/>
      <c r="AK101" s="307"/>
    </row>
    <row r="102" spans="1:37" ht="18" customHeight="1">
      <c r="A102" s="64">
        <v>97</v>
      </c>
      <c r="B102" s="171"/>
      <c r="C102" s="171"/>
      <c r="D102" s="285"/>
      <c r="E102" s="43">
        <f>IF(D102="","",VLOOKUP(D102,'参照ﾃｰﾌﾞﾙ'!$A$5:$F$300,3,FALSE))</f>
      </c>
      <c r="F102" s="43">
        <f>IF(D102="","",VLOOKUP(D102,'参照ﾃｰﾌﾞﾙ'!$A$5:$F$395,5,FALSE))</f>
      </c>
      <c r="G102" s="288"/>
      <c r="H102" s="244">
        <f>IF(G102="","",VLOOKUP(G102,'参照ﾃｰﾌﾞﾙ'!$H$5:$I$64,2))</f>
      </c>
      <c r="I102" s="358"/>
      <c r="J102" s="291"/>
      <c r="K102" s="58">
        <f>IF(J102="","",VLOOKUP(J102,'参照ﾃｰﾌﾞﾙ'!$W$6:$Y$7,2,FALSE))</f>
      </c>
      <c r="L102" s="296"/>
      <c r="M102" s="419">
        <f t="shared" si="2"/>
      </c>
      <c r="N102" s="297"/>
      <c r="O102" s="298"/>
      <c r="P102" s="295"/>
      <c r="Q102" s="295"/>
      <c r="R102" s="295"/>
      <c r="S102" s="295"/>
      <c r="T102" s="346" t="str">
        <f t="shared" si="3"/>
        <v> </v>
      </c>
      <c r="U102" s="298"/>
      <c r="V102" s="347" t="str">
        <f>IF($U102="","JPN",VLOOKUP($U102,'参照ﾃｰﾌﾞﾙ'!$P$5:$R$223,3,FALSE))</f>
        <v>JPN</v>
      </c>
      <c r="W102" s="426"/>
      <c r="X102" s="40"/>
      <c r="Y102" s="60">
        <f>IF(D102="","",'基本データ'!$C$15)</f>
      </c>
      <c r="Z102" s="60">
        <f>IF($D102="","",'基本データ'!$C$17)</f>
      </c>
      <c r="AA102" s="298"/>
      <c r="AB102" s="298"/>
      <c r="AC102" s="298"/>
      <c r="AD102" s="285"/>
      <c r="AE102" s="305"/>
      <c r="AF102" s="306"/>
      <c r="AG102" s="291"/>
      <c r="AH102" s="291"/>
      <c r="AI102" s="291"/>
      <c r="AJ102" s="291"/>
      <c r="AK102" s="307"/>
    </row>
    <row r="103" spans="1:37" ht="18" customHeight="1">
      <c r="A103" s="64">
        <v>98</v>
      </c>
      <c r="B103" s="171"/>
      <c r="C103" s="171"/>
      <c r="D103" s="285"/>
      <c r="E103" s="43">
        <f>IF(D103="","",VLOOKUP(D103,'参照ﾃｰﾌﾞﾙ'!$A$5:$F$300,3,FALSE))</f>
      </c>
      <c r="F103" s="43">
        <f>IF(D103="","",VLOOKUP(D103,'参照ﾃｰﾌﾞﾙ'!$A$5:$F$395,5,FALSE))</f>
      </c>
      <c r="G103" s="288"/>
      <c r="H103" s="244">
        <f>IF(G103="","",VLOOKUP(G103,'参照ﾃｰﾌﾞﾙ'!$H$5:$I$64,2))</f>
      </c>
      <c r="I103" s="358"/>
      <c r="J103" s="291"/>
      <c r="K103" s="58">
        <f>IF(J103="","",VLOOKUP(J103,'参照ﾃｰﾌﾞﾙ'!$W$6:$Y$7,2,FALSE))</f>
      </c>
      <c r="L103" s="296"/>
      <c r="M103" s="419">
        <f t="shared" si="2"/>
      </c>
      <c r="N103" s="297"/>
      <c r="O103" s="298"/>
      <c r="P103" s="295"/>
      <c r="Q103" s="295"/>
      <c r="R103" s="295"/>
      <c r="S103" s="295"/>
      <c r="T103" s="346" t="str">
        <f t="shared" si="3"/>
        <v> </v>
      </c>
      <c r="U103" s="298"/>
      <c r="V103" s="347" t="str">
        <f>IF($U103="","JPN",VLOOKUP($U103,'参照ﾃｰﾌﾞﾙ'!$P$5:$R$223,3,FALSE))</f>
        <v>JPN</v>
      </c>
      <c r="W103" s="426"/>
      <c r="X103" s="40"/>
      <c r="Y103" s="60">
        <f>IF(D103="","",'基本データ'!$C$15)</f>
      </c>
      <c r="Z103" s="60">
        <f>IF($D103="","",'基本データ'!$C$17)</f>
      </c>
      <c r="AA103" s="298"/>
      <c r="AB103" s="298"/>
      <c r="AC103" s="298"/>
      <c r="AD103" s="285"/>
      <c r="AE103" s="305"/>
      <c r="AF103" s="306"/>
      <c r="AG103" s="291"/>
      <c r="AH103" s="291"/>
      <c r="AI103" s="291"/>
      <c r="AJ103" s="291"/>
      <c r="AK103" s="307"/>
    </row>
    <row r="104" spans="1:37" ht="18" customHeight="1">
      <c r="A104" s="64">
        <v>99</v>
      </c>
      <c r="B104" s="171"/>
      <c r="C104" s="171"/>
      <c r="D104" s="285"/>
      <c r="E104" s="43">
        <f>IF(D104="","",VLOOKUP(D104,'参照ﾃｰﾌﾞﾙ'!$A$5:$F$300,3,FALSE))</f>
      </c>
      <c r="F104" s="43">
        <f>IF(D104="","",VLOOKUP(D104,'参照ﾃｰﾌﾞﾙ'!$A$5:$F$395,5,FALSE))</f>
      </c>
      <c r="G104" s="288"/>
      <c r="H104" s="244">
        <f>IF(G104="","",VLOOKUP(G104,'参照ﾃｰﾌﾞﾙ'!$H$5:$I$64,2))</f>
      </c>
      <c r="I104" s="358"/>
      <c r="J104" s="291"/>
      <c r="K104" s="58">
        <f>IF(J104="","",VLOOKUP(J104,'参照ﾃｰﾌﾞﾙ'!$W$6:$Y$7,2,FALSE))</f>
      </c>
      <c r="L104" s="296"/>
      <c r="M104" s="419">
        <f t="shared" si="2"/>
      </c>
      <c r="N104" s="297"/>
      <c r="O104" s="298"/>
      <c r="P104" s="295"/>
      <c r="Q104" s="295"/>
      <c r="R104" s="295"/>
      <c r="S104" s="295"/>
      <c r="T104" s="346" t="str">
        <f t="shared" si="3"/>
        <v> </v>
      </c>
      <c r="U104" s="298"/>
      <c r="V104" s="347" t="str">
        <f>IF($U104="","JPN",VLOOKUP($U104,'参照ﾃｰﾌﾞﾙ'!$P$5:$R$223,3,FALSE))</f>
        <v>JPN</v>
      </c>
      <c r="W104" s="426"/>
      <c r="X104" s="40"/>
      <c r="Y104" s="60">
        <f>IF(D104="","",'基本データ'!$C$15)</f>
      </c>
      <c r="Z104" s="60">
        <f>IF($D104="","",'基本データ'!$C$17)</f>
      </c>
      <c r="AA104" s="298"/>
      <c r="AB104" s="298"/>
      <c r="AC104" s="298"/>
      <c r="AD104" s="285"/>
      <c r="AE104" s="305"/>
      <c r="AF104" s="306"/>
      <c r="AG104" s="291"/>
      <c r="AH104" s="291"/>
      <c r="AI104" s="291"/>
      <c r="AJ104" s="291"/>
      <c r="AK104" s="307"/>
    </row>
    <row r="105" spans="1:37" ht="18" customHeight="1">
      <c r="A105" s="64">
        <v>100</v>
      </c>
      <c r="B105" s="171"/>
      <c r="C105" s="171"/>
      <c r="D105" s="285"/>
      <c r="E105" s="43">
        <f>IF(D105="","",VLOOKUP(D105,'参照ﾃｰﾌﾞﾙ'!$A$5:$F$300,3,FALSE))</f>
      </c>
      <c r="F105" s="43">
        <f>IF(D105="","",VLOOKUP(D105,'参照ﾃｰﾌﾞﾙ'!$A$5:$F$395,5,FALSE))</f>
      </c>
      <c r="G105" s="288"/>
      <c r="H105" s="244">
        <f>IF(G105="","",VLOOKUP(G105,'参照ﾃｰﾌﾞﾙ'!$H$5:$I$64,2))</f>
      </c>
      <c r="I105" s="358"/>
      <c r="J105" s="291"/>
      <c r="K105" s="58">
        <f>IF(J105="","",VLOOKUP(J105,'参照ﾃｰﾌﾞﾙ'!$W$6:$Y$7,2,FALSE))</f>
      </c>
      <c r="L105" s="296"/>
      <c r="M105" s="419">
        <f t="shared" si="2"/>
      </c>
      <c r="N105" s="297"/>
      <c r="O105" s="298"/>
      <c r="P105" s="295"/>
      <c r="Q105" s="295"/>
      <c r="R105" s="295"/>
      <c r="S105" s="295"/>
      <c r="T105" s="346" t="str">
        <f t="shared" si="3"/>
        <v> </v>
      </c>
      <c r="U105" s="298"/>
      <c r="V105" s="347" t="str">
        <f>IF($U105="","JPN",VLOOKUP($U105,'参照ﾃｰﾌﾞﾙ'!$P$5:$R$223,3,FALSE))</f>
        <v>JPN</v>
      </c>
      <c r="W105" s="426"/>
      <c r="X105" s="40"/>
      <c r="Y105" s="60">
        <f>IF(D105="","",'基本データ'!$C$15)</f>
      </c>
      <c r="Z105" s="60">
        <f>IF($D105="","",'基本データ'!$C$17)</f>
      </c>
      <c r="AA105" s="298"/>
      <c r="AB105" s="298"/>
      <c r="AC105" s="298"/>
      <c r="AD105" s="285"/>
      <c r="AE105" s="305"/>
      <c r="AF105" s="306"/>
      <c r="AG105" s="291"/>
      <c r="AH105" s="291"/>
      <c r="AI105" s="291"/>
      <c r="AJ105" s="291"/>
      <c r="AK105" s="307"/>
    </row>
    <row r="106" spans="1:37" ht="18" customHeight="1">
      <c r="A106" s="64">
        <v>101</v>
      </c>
      <c r="B106" s="171"/>
      <c r="C106" s="171"/>
      <c r="D106" s="285"/>
      <c r="E106" s="43">
        <f>IF(D106="","",VLOOKUP(D106,'参照ﾃｰﾌﾞﾙ'!$A$5:$F$300,3,FALSE))</f>
      </c>
      <c r="F106" s="43">
        <f>IF(D106="","",VLOOKUP(D106,'参照ﾃｰﾌﾞﾙ'!$A$5:$F$395,5,FALSE))</f>
      </c>
      <c r="G106" s="288"/>
      <c r="H106" s="244">
        <f>IF(G106="","",VLOOKUP(G106,'参照ﾃｰﾌﾞﾙ'!$H$5:$I$64,2))</f>
      </c>
      <c r="I106" s="358"/>
      <c r="J106" s="291"/>
      <c r="K106" s="58">
        <f>IF(J106="","",VLOOKUP(J106,'参照ﾃｰﾌﾞﾙ'!$W$6:$Y$7,2,FALSE))</f>
      </c>
      <c r="L106" s="296"/>
      <c r="M106" s="419">
        <f t="shared" si="2"/>
      </c>
      <c r="N106" s="297"/>
      <c r="O106" s="298"/>
      <c r="P106" s="295"/>
      <c r="Q106" s="295"/>
      <c r="R106" s="295"/>
      <c r="S106" s="295"/>
      <c r="T106" s="346" t="str">
        <f t="shared" si="3"/>
        <v> </v>
      </c>
      <c r="U106" s="298"/>
      <c r="V106" s="347" t="str">
        <f>IF($U106="","JPN",VLOOKUP($U106,'参照ﾃｰﾌﾞﾙ'!$P$5:$R$223,3,FALSE))</f>
        <v>JPN</v>
      </c>
      <c r="W106" s="426"/>
      <c r="X106" s="40"/>
      <c r="Y106" s="60">
        <f>IF(D106="","",'基本データ'!$C$15)</f>
      </c>
      <c r="Z106" s="60">
        <f>IF($D106="","",'基本データ'!$C$17)</f>
      </c>
      <c r="AA106" s="298"/>
      <c r="AB106" s="298"/>
      <c r="AC106" s="298"/>
      <c r="AD106" s="285"/>
      <c r="AE106" s="305"/>
      <c r="AF106" s="306"/>
      <c r="AG106" s="291"/>
      <c r="AH106" s="291"/>
      <c r="AI106" s="291"/>
      <c r="AJ106" s="291"/>
      <c r="AK106" s="307"/>
    </row>
    <row r="107" spans="1:37" ht="18" customHeight="1">
      <c r="A107" s="64">
        <v>102</v>
      </c>
      <c r="B107" s="171"/>
      <c r="C107" s="171"/>
      <c r="D107" s="285"/>
      <c r="E107" s="43">
        <f>IF(D107="","",VLOOKUP(D107,'参照ﾃｰﾌﾞﾙ'!$A$5:$F$300,3,FALSE))</f>
      </c>
      <c r="F107" s="43">
        <f>IF(D107="","",VLOOKUP(D107,'参照ﾃｰﾌﾞﾙ'!$A$5:$F$395,5,FALSE))</f>
      </c>
      <c r="G107" s="288"/>
      <c r="H107" s="244">
        <f>IF(G107="","",VLOOKUP(G107,'参照ﾃｰﾌﾞﾙ'!$H$5:$I$64,2))</f>
      </c>
      <c r="I107" s="358"/>
      <c r="J107" s="291"/>
      <c r="K107" s="58">
        <f>IF(J107="","",VLOOKUP(J107,'参照ﾃｰﾌﾞﾙ'!$W$6:$Y$7,2,FALSE))</f>
      </c>
      <c r="L107" s="296"/>
      <c r="M107" s="419">
        <f t="shared" si="2"/>
      </c>
      <c r="N107" s="297"/>
      <c r="O107" s="298"/>
      <c r="P107" s="295"/>
      <c r="Q107" s="295"/>
      <c r="R107" s="295"/>
      <c r="S107" s="295"/>
      <c r="T107" s="346" t="str">
        <f t="shared" si="3"/>
        <v> </v>
      </c>
      <c r="U107" s="298"/>
      <c r="V107" s="347" t="str">
        <f>IF($U107="","JPN",VLOOKUP($U107,'参照ﾃｰﾌﾞﾙ'!$P$5:$R$223,3,FALSE))</f>
        <v>JPN</v>
      </c>
      <c r="W107" s="426"/>
      <c r="X107" s="40"/>
      <c r="Y107" s="60">
        <f>IF(D107="","",'基本データ'!$C$15)</f>
      </c>
      <c r="Z107" s="60">
        <f>IF($D107="","",'基本データ'!$C$17)</f>
      </c>
      <c r="AA107" s="298"/>
      <c r="AB107" s="298"/>
      <c r="AC107" s="298"/>
      <c r="AD107" s="285"/>
      <c r="AE107" s="305"/>
      <c r="AF107" s="306"/>
      <c r="AG107" s="291"/>
      <c r="AH107" s="291"/>
      <c r="AI107" s="291"/>
      <c r="AJ107" s="291"/>
      <c r="AK107" s="307"/>
    </row>
    <row r="108" spans="1:37" ht="18" customHeight="1">
      <c r="A108" s="64">
        <v>103</v>
      </c>
      <c r="B108" s="171"/>
      <c r="C108" s="171"/>
      <c r="D108" s="285"/>
      <c r="E108" s="43">
        <f>IF(D108="","",VLOOKUP(D108,'参照ﾃｰﾌﾞﾙ'!$A$5:$F$300,3,FALSE))</f>
      </c>
      <c r="F108" s="43">
        <f>IF(D108="","",VLOOKUP(D108,'参照ﾃｰﾌﾞﾙ'!$A$5:$F$395,5,FALSE))</f>
      </c>
      <c r="G108" s="288"/>
      <c r="H108" s="244">
        <f>IF(G108="","",VLOOKUP(G108,'参照ﾃｰﾌﾞﾙ'!$H$5:$I$64,2))</f>
      </c>
      <c r="I108" s="358"/>
      <c r="J108" s="291"/>
      <c r="K108" s="58">
        <f>IF(J108="","",VLOOKUP(J108,'参照ﾃｰﾌﾞﾙ'!$W$6:$Y$7,2,FALSE))</f>
      </c>
      <c r="L108" s="296"/>
      <c r="M108" s="419">
        <f t="shared" si="2"/>
      </c>
      <c r="N108" s="297"/>
      <c r="O108" s="298"/>
      <c r="P108" s="295"/>
      <c r="Q108" s="295"/>
      <c r="R108" s="295"/>
      <c r="S108" s="295"/>
      <c r="T108" s="346" t="str">
        <f t="shared" si="3"/>
        <v> </v>
      </c>
      <c r="U108" s="298"/>
      <c r="V108" s="347" t="str">
        <f>IF($U108="","JPN",VLOOKUP($U108,'参照ﾃｰﾌﾞﾙ'!$P$5:$R$223,3,FALSE))</f>
        <v>JPN</v>
      </c>
      <c r="W108" s="426"/>
      <c r="X108" s="40"/>
      <c r="Y108" s="60">
        <f>IF(D108="","",'基本データ'!$C$15)</f>
      </c>
      <c r="Z108" s="60">
        <f>IF($D108="","",'基本データ'!$C$17)</f>
      </c>
      <c r="AA108" s="298"/>
      <c r="AB108" s="298"/>
      <c r="AC108" s="298"/>
      <c r="AD108" s="285"/>
      <c r="AE108" s="305"/>
      <c r="AF108" s="306"/>
      <c r="AG108" s="291"/>
      <c r="AH108" s="291"/>
      <c r="AI108" s="291"/>
      <c r="AJ108" s="291"/>
      <c r="AK108" s="307"/>
    </row>
    <row r="109" spans="1:37" ht="18" customHeight="1">
      <c r="A109" s="64">
        <v>104</v>
      </c>
      <c r="B109" s="171"/>
      <c r="C109" s="171"/>
      <c r="D109" s="285"/>
      <c r="E109" s="43">
        <f>IF(D109="","",VLOOKUP(D109,'参照ﾃｰﾌﾞﾙ'!$A$5:$F$300,3,FALSE))</f>
      </c>
      <c r="F109" s="43">
        <f>IF(D109="","",VLOOKUP(D109,'参照ﾃｰﾌﾞﾙ'!$A$5:$F$395,5,FALSE))</f>
      </c>
      <c r="G109" s="288"/>
      <c r="H109" s="244">
        <f>IF(G109="","",VLOOKUP(G109,'参照ﾃｰﾌﾞﾙ'!$H$5:$I$64,2))</f>
      </c>
      <c r="I109" s="358"/>
      <c r="J109" s="291"/>
      <c r="K109" s="58">
        <f>IF(J109="","",VLOOKUP(J109,'参照ﾃｰﾌﾞﾙ'!$W$6:$Y$7,2,FALSE))</f>
      </c>
      <c r="L109" s="296"/>
      <c r="M109" s="419">
        <f t="shared" si="2"/>
      </c>
      <c r="N109" s="297"/>
      <c r="O109" s="298"/>
      <c r="P109" s="295"/>
      <c r="Q109" s="295"/>
      <c r="R109" s="295"/>
      <c r="S109" s="295"/>
      <c r="T109" s="346" t="str">
        <f t="shared" si="3"/>
        <v> </v>
      </c>
      <c r="U109" s="298"/>
      <c r="V109" s="347" t="str">
        <f>IF($U109="","JPN",VLOOKUP($U109,'参照ﾃｰﾌﾞﾙ'!$P$5:$R$223,3,FALSE))</f>
        <v>JPN</v>
      </c>
      <c r="W109" s="426"/>
      <c r="X109" s="40"/>
      <c r="Y109" s="60">
        <f>IF(D109="","",'基本データ'!$C$15)</f>
      </c>
      <c r="Z109" s="60">
        <f>IF($D109="","",'基本データ'!$C$17)</f>
      </c>
      <c r="AA109" s="298"/>
      <c r="AB109" s="298"/>
      <c r="AC109" s="298"/>
      <c r="AD109" s="285"/>
      <c r="AE109" s="305"/>
      <c r="AF109" s="306"/>
      <c r="AG109" s="291"/>
      <c r="AH109" s="291"/>
      <c r="AI109" s="291"/>
      <c r="AJ109" s="291"/>
      <c r="AK109" s="307"/>
    </row>
    <row r="110" spans="1:37" ht="18" customHeight="1" thickBot="1">
      <c r="A110" s="66">
        <v>105</v>
      </c>
      <c r="B110" s="172"/>
      <c r="C110" s="172"/>
      <c r="D110" s="286"/>
      <c r="E110" s="67">
        <f>IF(D110="","",VLOOKUP(D110,'参照ﾃｰﾌﾞﾙ'!$A$5:$F$300,3,FALSE))</f>
      </c>
      <c r="F110" s="67">
        <f>IF(D110="","",VLOOKUP(D110,'参照ﾃｰﾌﾞﾙ'!$A$5:$F$395,5,FALSE))</f>
      </c>
      <c r="G110" s="289"/>
      <c r="H110" s="245">
        <f>IF(G110="","",VLOOKUP(G110,'参照ﾃｰﾌﾞﾙ'!$H$5:$I$64,2))</f>
      </c>
      <c r="I110" s="359"/>
      <c r="J110" s="292"/>
      <c r="K110" s="155">
        <f>IF(J110="","",VLOOKUP(J110,'参照ﾃｰﾌﾞﾙ'!$W$6:$Y$7,2,FALSE))</f>
      </c>
      <c r="L110" s="299"/>
      <c r="M110" s="420">
        <f t="shared" si="2"/>
      </c>
      <c r="N110" s="300"/>
      <c r="O110" s="301"/>
      <c r="P110" s="301"/>
      <c r="Q110" s="301"/>
      <c r="R110" s="301"/>
      <c r="S110" s="301"/>
      <c r="T110" s="348" t="str">
        <f t="shared" si="3"/>
        <v> </v>
      </c>
      <c r="U110" s="301"/>
      <c r="V110" s="348" t="str">
        <f>IF($U110="","JPN",VLOOKUP($U110,'参照ﾃｰﾌﾞﾙ'!$P$5:$R$223,3,FALSE))</f>
        <v>JPN</v>
      </c>
      <c r="W110" s="427"/>
      <c r="X110" s="68"/>
      <c r="Y110" s="69">
        <f>IF(D110="","",'基本データ'!$C$15)</f>
      </c>
      <c r="Z110" s="69">
        <f>IF($D110="","",'基本データ'!$C$17)</f>
      </c>
      <c r="AA110" s="301"/>
      <c r="AB110" s="301"/>
      <c r="AC110" s="301"/>
      <c r="AD110" s="286"/>
      <c r="AE110" s="308"/>
      <c r="AF110" s="309"/>
      <c r="AG110" s="292"/>
      <c r="AH110" s="292"/>
      <c r="AI110" s="292"/>
      <c r="AJ110" s="292"/>
      <c r="AK110" s="310"/>
    </row>
    <row r="111" ht="18" customHeight="1"/>
    <row r="112" ht="18" customHeight="1"/>
  </sheetData>
  <sheetProtection password="ED4F" sheet="1"/>
  <conditionalFormatting sqref="P6:P110">
    <cfRule type="expression" priority="1" dxfId="16" stopIfTrue="1">
      <formula>J6=2</formula>
    </cfRule>
  </conditionalFormatting>
  <conditionalFormatting sqref="Q6:Q110">
    <cfRule type="expression" priority="2" dxfId="16" stopIfTrue="1">
      <formula>J6=2</formula>
    </cfRule>
  </conditionalFormatting>
  <conditionalFormatting sqref="R6:R110">
    <cfRule type="expression" priority="3" dxfId="16" stopIfTrue="1">
      <formula>J6=2</formula>
    </cfRule>
  </conditionalFormatting>
  <conditionalFormatting sqref="S6:S110">
    <cfRule type="expression" priority="4" dxfId="16" stopIfTrue="1">
      <formula>J6=2</formula>
    </cfRule>
  </conditionalFormatting>
  <printOptions/>
  <pageMargins left="0.29" right="0.25" top="0.55" bottom="0.58" header="0.2" footer="0.3"/>
  <pageSetup fitToHeight="5" fitToWidth="1" horizontalDpi="600" verticalDpi="600" orientation="landscape" paperSize="9" scale="58"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N75"/>
  <sheetViews>
    <sheetView zoomScalePageLayoutView="0" workbookViewId="0" topLeftCell="A1">
      <pane xSplit="6" ySplit="3" topLeftCell="G4" activePane="bottomRight" state="frozen"/>
      <selection pane="topLeft" activeCell="A1" sqref="A1"/>
      <selection pane="topRight" activeCell="E1" sqref="E1"/>
      <selection pane="bottomLeft" activeCell="A4" sqref="A4"/>
      <selection pane="bottomRight" activeCell="A2" sqref="A2"/>
    </sheetView>
  </sheetViews>
  <sheetFormatPr defaultColWidth="9.00390625" defaultRowHeight="13.5"/>
  <cols>
    <col min="1" max="1" width="3.625" style="99" customWidth="1"/>
    <col min="2" max="3" width="3.625" style="99" hidden="1" customWidth="1"/>
    <col min="4" max="4" width="7.50390625" style="99" customWidth="1"/>
    <col min="5" max="5" width="7.375" style="99" hidden="1" customWidth="1"/>
    <col min="6" max="6" width="9.75390625" style="99" customWidth="1"/>
    <col min="7" max="7" width="5.50390625" style="99" customWidth="1"/>
    <col min="8" max="8" width="7.125" style="99" customWidth="1"/>
    <col min="9" max="10" width="4.125" style="99" customWidth="1"/>
    <col min="11" max="11" width="17.875" style="99" customWidth="1"/>
    <col min="12" max="12" width="4.25390625" style="99" hidden="1" customWidth="1"/>
    <col min="13" max="13" width="4.375" style="99" hidden="1" customWidth="1"/>
    <col min="14" max="14" width="5.25390625" style="99" hidden="1" customWidth="1"/>
    <col min="15" max="15" width="8.125" style="203" customWidth="1"/>
    <col min="16" max="16" width="1.75390625" style="404" customWidth="1"/>
    <col min="17" max="17" width="6.50390625" style="203" customWidth="1"/>
    <col min="18" max="18" width="8.125" style="99" hidden="1" customWidth="1"/>
    <col min="19" max="19" width="15.00390625" style="99" customWidth="1"/>
    <col min="20" max="22" width="13.50390625" style="99" customWidth="1"/>
    <col min="23" max="23" width="13.50390625" style="99" hidden="1" customWidth="1"/>
    <col min="24" max="24" width="9.50390625" style="99" customWidth="1"/>
    <col min="25" max="25" width="6.50390625" style="99" customWidth="1"/>
    <col min="26" max="26" width="11.50390625" style="99" customWidth="1"/>
    <col min="27" max="27" width="7.625" style="99" hidden="1" customWidth="1"/>
    <col min="28" max="28" width="10.00390625" style="99" customWidth="1"/>
    <col min="29" max="29" width="10.00390625" style="99" hidden="1" customWidth="1"/>
    <col min="30" max="31" width="5.125" style="99" customWidth="1"/>
    <col min="32" max="32" width="7.50390625" style="99" customWidth="1"/>
    <col min="33" max="33" width="11.00390625" style="99" customWidth="1"/>
    <col min="34" max="34" width="18.00390625" style="99" customWidth="1"/>
    <col min="35" max="35" width="9.00390625" style="99" customWidth="1"/>
    <col min="36" max="36" width="7.00390625" style="99" customWidth="1"/>
    <col min="37" max="39" width="3.125" style="99" hidden="1" customWidth="1"/>
    <col min="40" max="16384" width="9.00390625" style="99" customWidth="1"/>
  </cols>
  <sheetData>
    <row r="1" spans="1:40" s="2" customFormat="1" ht="13.5" customHeight="1">
      <c r="A1" s="440"/>
      <c r="B1" s="440"/>
      <c r="C1" s="440"/>
      <c r="D1" s="440" t="s">
        <v>33</v>
      </c>
      <c r="E1" s="440"/>
      <c r="F1" s="440"/>
      <c r="G1" s="440"/>
      <c r="H1" s="440"/>
      <c r="I1" s="440"/>
      <c r="J1" s="440"/>
      <c r="K1" s="441" t="s">
        <v>606</v>
      </c>
      <c r="L1" s="441"/>
      <c r="M1" s="441"/>
      <c r="N1" s="441"/>
      <c r="O1" s="442"/>
      <c r="P1" s="443"/>
      <c r="Q1" s="442"/>
      <c r="R1" s="440"/>
      <c r="S1" s="435"/>
      <c r="T1" s="435"/>
      <c r="U1" s="435"/>
      <c r="V1" s="435"/>
      <c r="W1" s="435"/>
      <c r="X1" s="435"/>
      <c r="Y1" s="435"/>
      <c r="Z1" s="435"/>
      <c r="AA1" s="435"/>
      <c r="AB1" s="440"/>
      <c r="AC1" s="440"/>
      <c r="AD1" s="440"/>
      <c r="AE1" s="440"/>
      <c r="AF1" s="440"/>
      <c r="AG1" s="440"/>
      <c r="AH1" s="440"/>
      <c r="AI1" s="440"/>
      <c r="AJ1" s="440"/>
      <c r="AK1" s="440"/>
      <c r="AL1" s="440"/>
      <c r="AM1" s="440"/>
      <c r="AN1" s="440"/>
    </row>
    <row r="2" spans="7:17" s="2" customFormat="1" ht="15" thickBot="1">
      <c r="G2" s="272" t="s">
        <v>714</v>
      </c>
      <c r="J2" s="263" t="s">
        <v>825</v>
      </c>
      <c r="O2" s="198"/>
      <c r="P2" s="403"/>
      <c r="Q2" s="198"/>
    </row>
    <row r="3" spans="1:40" ht="23.25" customHeight="1" thickBot="1">
      <c r="A3" s="81" t="s">
        <v>1728</v>
      </c>
      <c r="B3" s="136" t="s">
        <v>617</v>
      </c>
      <c r="C3" s="87" t="s">
        <v>618</v>
      </c>
      <c r="D3" s="82" t="s">
        <v>1726</v>
      </c>
      <c r="E3" s="88" t="s">
        <v>1724</v>
      </c>
      <c r="F3" s="89" t="s">
        <v>1732</v>
      </c>
      <c r="G3" s="84" t="s">
        <v>614</v>
      </c>
      <c r="H3" s="85" t="s">
        <v>615</v>
      </c>
      <c r="I3" s="90" t="s">
        <v>594</v>
      </c>
      <c r="J3" s="85" t="s">
        <v>595</v>
      </c>
      <c r="K3" s="86" t="s">
        <v>34</v>
      </c>
      <c r="L3" s="356" t="s">
        <v>1712</v>
      </c>
      <c r="M3" s="90" t="s">
        <v>594</v>
      </c>
      <c r="N3" s="365" t="s">
        <v>1711</v>
      </c>
      <c r="O3" s="240" t="s">
        <v>741</v>
      </c>
      <c r="P3" s="405" t="str">
        <f aca="true" t="shared" si="0" ref="P3:P34">IF(Q3="","","-")</f>
        <v>-</v>
      </c>
      <c r="Q3" s="411" t="s">
        <v>742</v>
      </c>
      <c r="R3" s="86" t="s">
        <v>707</v>
      </c>
      <c r="S3" s="86" t="s">
        <v>1719</v>
      </c>
      <c r="T3" s="86" t="s">
        <v>596</v>
      </c>
      <c r="U3" s="282" t="s">
        <v>1226</v>
      </c>
      <c r="V3" s="282" t="s">
        <v>1227</v>
      </c>
      <c r="W3" s="345" t="s">
        <v>1702</v>
      </c>
      <c r="X3" s="282" t="s">
        <v>1703</v>
      </c>
      <c r="Y3" s="379" t="s">
        <v>1704</v>
      </c>
      <c r="Z3" s="283" t="s">
        <v>1223</v>
      </c>
      <c r="AA3" s="86" t="s">
        <v>701</v>
      </c>
      <c r="AB3" s="87" t="s">
        <v>1720</v>
      </c>
      <c r="AC3" s="94" t="s">
        <v>598</v>
      </c>
      <c r="AD3" s="86" t="s">
        <v>592</v>
      </c>
      <c r="AE3" s="86" t="s">
        <v>593</v>
      </c>
      <c r="AF3" s="86" t="s">
        <v>1727</v>
      </c>
      <c r="AG3" s="90" t="s">
        <v>1729</v>
      </c>
      <c r="AH3" s="97" t="s">
        <v>669</v>
      </c>
      <c r="AI3" s="98" t="s">
        <v>609</v>
      </c>
      <c r="AJ3" s="90" t="s">
        <v>599</v>
      </c>
      <c r="AK3" s="90" t="s">
        <v>703</v>
      </c>
      <c r="AL3" s="90" t="s">
        <v>704</v>
      </c>
      <c r="AM3" s="90" t="s">
        <v>705</v>
      </c>
      <c r="AN3" s="91" t="s">
        <v>601</v>
      </c>
    </row>
    <row r="4" spans="1:40" ht="15" thickTop="1">
      <c r="A4" s="100">
        <v>1</v>
      </c>
      <c r="B4" s="137">
        <v>201</v>
      </c>
      <c r="C4" s="137">
        <v>1</v>
      </c>
      <c r="D4" s="311"/>
      <c r="E4" s="161">
        <f>IF($D4="","",VLOOKUP($D4,'参照ﾃｰﾌﾞﾙ'!$A$5:$F$395,3,FALSE))</f>
      </c>
      <c r="F4" s="162">
        <f>IF($D4="","",VLOOKUP(D4,'参照ﾃｰﾌﾞﾙ'!$A$5:$F$395,4,FALSE))</f>
      </c>
      <c r="G4" s="290"/>
      <c r="H4" s="246">
        <f>IF(G4="","",VLOOKUP(G4,'参照ﾃｰﾌﾞﾙ'!$H$5:$I$64,2))</f>
      </c>
      <c r="I4" s="312"/>
      <c r="J4" s="156">
        <f>IF(I4="","",VLOOKUP(I4,'参照ﾃｰﾌﾞﾙ'!$W$5:$Y$9,2,FALSE))</f>
      </c>
      <c r="K4" s="313"/>
      <c r="L4" s="360"/>
      <c r="M4" s="360"/>
      <c r="N4" s="366">
        <f>IF(M4="","",VLOOKUP(M4,'参照ﾃｰﾌﾞﾙ'!$W$6:$Y$7,2,FALSE))</f>
      </c>
      <c r="O4" s="316"/>
      <c r="P4" s="406">
        <f t="shared" si="0"/>
      </c>
      <c r="Q4" s="412"/>
      <c r="R4" s="317"/>
      <c r="S4" s="317"/>
      <c r="T4" s="317"/>
      <c r="U4" s="317"/>
      <c r="V4" s="317"/>
      <c r="W4" s="350" t="str">
        <f>$U4&amp;" "&amp;$V4</f>
        <v> </v>
      </c>
      <c r="X4" s="317"/>
      <c r="Y4" s="378" t="str">
        <f>IF($X4="","JPN",VLOOKUP($X4,'参照ﾃｰﾌﾞﾙ'!$P$5:$R$223,3,FALSE))</f>
        <v>JPN</v>
      </c>
      <c r="Z4" s="429"/>
      <c r="AA4" s="102"/>
      <c r="AB4" s="92">
        <f>IF($O4="","",'基本データ'!$C$15)</f>
      </c>
      <c r="AC4" s="95">
        <f>IF($O4="","",'基本データ'!$C$17)</f>
      </c>
      <c r="AD4" s="317"/>
      <c r="AE4" s="317"/>
      <c r="AF4" s="317"/>
      <c r="AG4" s="312"/>
      <c r="AH4" s="326"/>
      <c r="AI4" s="327"/>
      <c r="AJ4" s="290"/>
      <c r="AK4" s="290"/>
      <c r="AL4" s="290"/>
      <c r="AM4" s="290"/>
      <c r="AN4" s="328"/>
    </row>
    <row r="5" spans="1:40" ht="14.25">
      <c r="A5" s="107"/>
      <c r="B5" s="135">
        <v>202</v>
      </c>
      <c r="C5" s="108">
        <v>2</v>
      </c>
      <c r="D5" s="163"/>
      <c r="E5" s="164"/>
      <c r="F5" s="157"/>
      <c r="G5" s="110"/>
      <c r="H5" s="247"/>
      <c r="I5" s="110"/>
      <c r="J5" s="157"/>
      <c r="K5" s="108"/>
      <c r="L5" s="361"/>
      <c r="M5" s="361"/>
      <c r="N5" s="367">
        <f>IF(M5="","",VLOOKUP(M5,'参照ﾃｰﾌﾞﾙ'!$W$6:$Y$7,2,FALSE))</f>
      </c>
      <c r="O5" s="318"/>
      <c r="P5" s="407">
        <f t="shared" si="0"/>
      </c>
      <c r="Q5" s="413"/>
      <c r="R5" s="319"/>
      <c r="S5" s="317"/>
      <c r="T5" s="317"/>
      <c r="U5" s="317"/>
      <c r="V5" s="317"/>
      <c r="W5" s="351" t="str">
        <f aca="true" t="shared" si="1" ref="W5:W68">$U5&amp;" "&amp;$V5</f>
        <v> </v>
      </c>
      <c r="X5" s="319"/>
      <c r="Y5" s="380" t="str">
        <f>IF($X5="","JPN",VLOOKUP($X5,'参照ﾃｰﾌﾞﾙ'!$P$5:$R$223,3,FALSE))</f>
        <v>JPN</v>
      </c>
      <c r="Z5" s="430"/>
      <c r="AA5" s="109"/>
      <c r="AB5" s="93">
        <f>IF($O5="","",'基本データ'!$C$15)</f>
      </c>
      <c r="AC5" s="96">
        <f>IF($O5="","",'基本データ'!$C$17)</f>
      </c>
      <c r="AD5" s="319"/>
      <c r="AE5" s="319"/>
      <c r="AF5" s="319"/>
      <c r="AG5" s="332"/>
      <c r="AH5" s="333"/>
      <c r="AI5" s="334"/>
      <c r="AJ5" s="332"/>
      <c r="AK5" s="332"/>
      <c r="AL5" s="332"/>
      <c r="AM5" s="332"/>
      <c r="AN5" s="335"/>
    </row>
    <row r="6" spans="1:40" ht="14.25">
      <c r="A6" s="107"/>
      <c r="B6" s="135">
        <v>203</v>
      </c>
      <c r="C6" s="108">
        <v>3</v>
      </c>
      <c r="D6" s="163"/>
      <c r="E6" s="164"/>
      <c r="F6" s="157"/>
      <c r="G6" s="110"/>
      <c r="H6" s="247"/>
      <c r="I6" s="110"/>
      <c r="J6" s="157"/>
      <c r="K6" s="108"/>
      <c r="L6" s="361"/>
      <c r="M6" s="361"/>
      <c r="N6" s="367">
        <f>IF(M6="","",VLOOKUP(M6,'参照ﾃｰﾌﾞﾙ'!$W$6:$Y$7,2,FALSE))</f>
      </c>
      <c r="O6" s="318"/>
      <c r="P6" s="407">
        <f t="shared" si="0"/>
      </c>
      <c r="Q6" s="413"/>
      <c r="R6" s="319"/>
      <c r="S6" s="317"/>
      <c r="T6" s="317"/>
      <c r="U6" s="317"/>
      <c r="V6" s="317"/>
      <c r="W6" s="351" t="str">
        <f t="shared" si="1"/>
        <v> </v>
      </c>
      <c r="X6" s="319"/>
      <c r="Y6" s="381" t="str">
        <f>IF($X6="","JPN",VLOOKUP($X6,'参照ﾃｰﾌﾞﾙ'!$P$5:$R$223,3,FALSE))</f>
        <v>JPN</v>
      </c>
      <c r="Z6" s="430"/>
      <c r="AA6" s="109"/>
      <c r="AB6" s="114">
        <f>IF($O6="","",'基本データ'!$C$15)</f>
      </c>
      <c r="AC6" s="115">
        <f>IF($O6="","",'基本データ'!$C$17)</f>
      </c>
      <c r="AD6" s="319"/>
      <c r="AE6" s="319"/>
      <c r="AF6" s="319"/>
      <c r="AG6" s="332"/>
      <c r="AH6" s="333"/>
      <c r="AI6" s="334"/>
      <c r="AJ6" s="332"/>
      <c r="AK6" s="332"/>
      <c r="AL6" s="332"/>
      <c r="AM6" s="332"/>
      <c r="AN6" s="335"/>
    </row>
    <row r="7" spans="1:40" ht="14.25">
      <c r="A7" s="107"/>
      <c r="B7" s="135">
        <v>204</v>
      </c>
      <c r="C7" s="108">
        <v>4</v>
      </c>
      <c r="D7" s="163"/>
      <c r="E7" s="164"/>
      <c r="F7" s="157"/>
      <c r="G7" s="110"/>
      <c r="H7" s="247"/>
      <c r="I7" s="110"/>
      <c r="J7" s="157"/>
      <c r="K7" s="108"/>
      <c r="L7" s="361"/>
      <c r="M7" s="361"/>
      <c r="N7" s="367">
        <f>IF(M7="","",VLOOKUP(M7,'参照ﾃｰﾌﾞﾙ'!$W$6:$Y$7,2,FALSE))</f>
      </c>
      <c r="O7" s="318"/>
      <c r="P7" s="407">
        <f t="shared" si="0"/>
      </c>
      <c r="Q7" s="413"/>
      <c r="R7" s="319"/>
      <c r="S7" s="317"/>
      <c r="T7" s="317"/>
      <c r="U7" s="317"/>
      <c r="V7" s="317"/>
      <c r="W7" s="351" t="str">
        <f t="shared" si="1"/>
        <v> </v>
      </c>
      <c r="X7" s="319"/>
      <c r="Y7" s="381" t="str">
        <f>IF($X7="","JPN",VLOOKUP($X7,'参照ﾃｰﾌﾞﾙ'!$P$5:$R$223,3,FALSE))</f>
        <v>JPN</v>
      </c>
      <c r="Z7" s="430"/>
      <c r="AA7" s="109"/>
      <c r="AB7" s="114">
        <f>IF($O7="","",'基本データ'!$C$15)</f>
      </c>
      <c r="AC7" s="115">
        <f>IF($O7="","",'基本データ'!$C$17)</f>
      </c>
      <c r="AD7" s="319"/>
      <c r="AE7" s="319"/>
      <c r="AF7" s="319"/>
      <c r="AG7" s="332"/>
      <c r="AH7" s="333"/>
      <c r="AI7" s="334"/>
      <c r="AJ7" s="332"/>
      <c r="AK7" s="332"/>
      <c r="AL7" s="332"/>
      <c r="AM7" s="332"/>
      <c r="AN7" s="335"/>
    </row>
    <row r="8" spans="1:40" ht="14.25">
      <c r="A8" s="107"/>
      <c r="B8" s="135">
        <v>205</v>
      </c>
      <c r="C8" s="108">
        <v>5</v>
      </c>
      <c r="D8" s="163"/>
      <c r="E8" s="164"/>
      <c r="F8" s="157"/>
      <c r="G8" s="110"/>
      <c r="H8" s="247"/>
      <c r="I8" s="110"/>
      <c r="J8" s="157"/>
      <c r="K8" s="108"/>
      <c r="L8" s="361"/>
      <c r="M8" s="361"/>
      <c r="N8" s="367">
        <f>IF(M8="","",VLOOKUP(M8,'参照ﾃｰﾌﾞﾙ'!$W$6:$Y$7,2,FALSE))</f>
      </c>
      <c r="O8" s="318"/>
      <c r="P8" s="407">
        <f t="shared" si="0"/>
      </c>
      <c r="Q8" s="413"/>
      <c r="R8" s="319"/>
      <c r="S8" s="317"/>
      <c r="T8" s="317"/>
      <c r="U8" s="317"/>
      <c r="V8" s="317"/>
      <c r="W8" s="351" t="str">
        <f t="shared" si="1"/>
        <v> </v>
      </c>
      <c r="X8" s="319"/>
      <c r="Y8" s="381" t="str">
        <f>IF($X8="","JPN",VLOOKUP($X8,'参照ﾃｰﾌﾞﾙ'!$P$5:$R$223,3,FALSE))</f>
        <v>JPN</v>
      </c>
      <c r="Z8" s="430"/>
      <c r="AA8" s="109"/>
      <c r="AB8" s="114">
        <f>IF($O8="","",'基本データ'!$C$15)</f>
      </c>
      <c r="AC8" s="114">
        <f>IF($O8="","",'基本データ'!$C$17)</f>
      </c>
      <c r="AD8" s="319"/>
      <c r="AE8" s="319"/>
      <c r="AF8" s="319"/>
      <c r="AG8" s="332"/>
      <c r="AH8" s="333"/>
      <c r="AI8" s="334"/>
      <c r="AJ8" s="332"/>
      <c r="AK8" s="332"/>
      <c r="AL8" s="332"/>
      <c r="AM8" s="332"/>
      <c r="AN8" s="335"/>
    </row>
    <row r="9" spans="1:40" ht="14.25">
      <c r="A9" s="116"/>
      <c r="B9" s="101">
        <v>206</v>
      </c>
      <c r="C9" s="101">
        <v>6</v>
      </c>
      <c r="D9" s="165"/>
      <c r="E9" s="166"/>
      <c r="F9" s="156"/>
      <c r="G9" s="119"/>
      <c r="H9" s="246"/>
      <c r="I9" s="119"/>
      <c r="J9" s="156"/>
      <c r="K9" s="101"/>
      <c r="L9" s="362"/>
      <c r="M9" s="362"/>
      <c r="N9" s="368">
        <f>IF(M9="","",VLOOKUP(M9,'参照ﾃｰﾌﾞﾙ'!$W$6:$Y$7,2,FALSE))</f>
      </c>
      <c r="O9" s="320"/>
      <c r="P9" s="408">
        <f t="shared" si="0"/>
      </c>
      <c r="Q9" s="414"/>
      <c r="R9" s="321"/>
      <c r="S9" s="321"/>
      <c r="T9" s="321"/>
      <c r="U9" s="321"/>
      <c r="V9" s="321"/>
      <c r="W9" s="352" t="str">
        <f t="shared" si="1"/>
        <v> </v>
      </c>
      <c r="X9" s="321"/>
      <c r="Y9" s="382" t="str">
        <f>IF($X9="","JPN",VLOOKUP($X9,'参照ﾃｰﾌﾞﾙ'!$P$5:$R$223,3,FALSE))</f>
        <v>JPN</v>
      </c>
      <c r="Z9" s="431"/>
      <c r="AA9" s="117"/>
      <c r="AB9" s="118">
        <f>IF($O9="","",'基本データ'!$C$15)</f>
      </c>
      <c r="AC9" s="118">
        <f>IF($O9="","",'基本データ'!$C$17)</f>
      </c>
      <c r="AD9" s="321"/>
      <c r="AE9" s="321"/>
      <c r="AF9" s="321"/>
      <c r="AG9" s="336"/>
      <c r="AH9" s="337"/>
      <c r="AI9" s="338"/>
      <c r="AJ9" s="336"/>
      <c r="AK9" s="336"/>
      <c r="AL9" s="336"/>
      <c r="AM9" s="336"/>
      <c r="AN9" s="339"/>
    </row>
    <row r="10" spans="1:40" ht="14.25">
      <c r="A10" s="123">
        <v>2</v>
      </c>
      <c r="B10" s="135">
        <v>207</v>
      </c>
      <c r="C10" s="108">
        <v>1</v>
      </c>
      <c r="D10" s="285"/>
      <c r="E10" s="43">
        <f>IF($D10="","",VLOOKUP($D10,'参照ﾃｰﾌﾞﾙ'!$A$5:$F$395,3,FALSE))</f>
      </c>
      <c r="F10" s="58">
        <f>IF($D10="","",VLOOKUP(D10,'参照ﾃｰﾌﾞﾙ'!$A$5:$F$395,4,FALSE))</f>
      </c>
      <c r="G10" s="291"/>
      <c r="H10" s="248">
        <f>IF(G10="","",VLOOKUP(G10,'参照ﾃｰﾌﾞﾙ'!$H$5:$I$64,2))</f>
      </c>
      <c r="I10" s="315"/>
      <c r="J10" s="158">
        <f>IF(I10="","",VLOOKUP(I10,'参照ﾃｰﾌﾞﾙ'!$W$5:$Y$9,2,FALSE))</f>
      </c>
      <c r="K10" s="314"/>
      <c r="L10" s="363"/>
      <c r="M10" s="363"/>
      <c r="N10" s="369">
        <f>IF(M10="","",VLOOKUP(M10,'参照ﾃｰﾌﾞﾙ'!$W$6:$Y$7,2,FALSE))</f>
      </c>
      <c r="O10" s="322"/>
      <c r="P10" s="409">
        <f t="shared" si="0"/>
      </c>
      <c r="Q10" s="415"/>
      <c r="R10" s="323"/>
      <c r="S10" s="317"/>
      <c r="T10" s="317"/>
      <c r="U10" s="317"/>
      <c r="V10" s="317"/>
      <c r="W10" s="353" t="str">
        <f t="shared" si="1"/>
        <v> </v>
      </c>
      <c r="X10" s="323"/>
      <c r="Y10" s="383" t="str">
        <f>IF($X10="","JPN",VLOOKUP($X10,'参照ﾃｰﾌﾞﾙ'!$P$5:$R$223,3,FALSE))</f>
        <v>JPN</v>
      </c>
      <c r="Z10" s="432"/>
      <c r="AA10" s="124"/>
      <c r="AB10" s="125">
        <f>IF($O10="","",'基本データ'!$C$15)</f>
      </c>
      <c r="AC10" s="125">
        <f>IF($O10="","",'基本データ'!$C$17)</f>
      </c>
      <c r="AD10" s="323"/>
      <c r="AE10" s="323"/>
      <c r="AF10" s="323"/>
      <c r="AG10" s="315"/>
      <c r="AH10" s="329"/>
      <c r="AI10" s="330"/>
      <c r="AJ10" s="315"/>
      <c r="AK10" s="315"/>
      <c r="AL10" s="315"/>
      <c r="AM10" s="315"/>
      <c r="AN10" s="331"/>
    </row>
    <row r="11" spans="1:40" ht="14.25">
      <c r="A11" s="107"/>
      <c r="B11" s="135">
        <v>208</v>
      </c>
      <c r="C11" s="108">
        <v>2</v>
      </c>
      <c r="D11" s="163"/>
      <c r="E11" s="164"/>
      <c r="F11" s="157"/>
      <c r="G11" s="110"/>
      <c r="H11" s="247"/>
      <c r="I11" s="110"/>
      <c r="J11" s="157"/>
      <c r="K11" s="108"/>
      <c r="L11" s="361"/>
      <c r="M11" s="361"/>
      <c r="N11" s="367">
        <f>IF(M11="","",VLOOKUP(M11,'参照ﾃｰﾌﾞﾙ'!$W$6:$Y$7,2,FALSE))</f>
      </c>
      <c r="O11" s="318"/>
      <c r="P11" s="407">
        <f t="shared" si="0"/>
      </c>
      <c r="Q11" s="413"/>
      <c r="R11" s="319"/>
      <c r="S11" s="317"/>
      <c r="T11" s="317"/>
      <c r="U11" s="317"/>
      <c r="V11" s="317"/>
      <c r="W11" s="351" t="str">
        <f t="shared" si="1"/>
        <v> </v>
      </c>
      <c r="X11" s="319"/>
      <c r="Y11" s="381" t="str">
        <f>IF($X11="","JPN",VLOOKUP($X11,'参照ﾃｰﾌﾞﾙ'!$P$5:$R$223,3,FALSE))</f>
        <v>JPN</v>
      </c>
      <c r="Z11" s="430"/>
      <c r="AA11" s="109"/>
      <c r="AB11" s="114">
        <f>IF($O11="","",'基本データ'!$C$15)</f>
      </c>
      <c r="AC11" s="114">
        <f>IF($O11="","",'基本データ'!$C$17)</f>
      </c>
      <c r="AD11" s="319"/>
      <c r="AE11" s="319"/>
      <c r="AF11" s="319"/>
      <c r="AG11" s="332"/>
      <c r="AH11" s="333"/>
      <c r="AI11" s="334"/>
      <c r="AJ11" s="332"/>
      <c r="AK11" s="332"/>
      <c r="AL11" s="332"/>
      <c r="AM11" s="332"/>
      <c r="AN11" s="335"/>
    </row>
    <row r="12" spans="1:40" ht="14.25">
      <c r="A12" s="107"/>
      <c r="B12" s="135">
        <v>209</v>
      </c>
      <c r="C12" s="108">
        <v>3</v>
      </c>
      <c r="D12" s="163"/>
      <c r="E12" s="164"/>
      <c r="F12" s="157"/>
      <c r="G12" s="110"/>
      <c r="H12" s="247"/>
      <c r="I12" s="110"/>
      <c r="J12" s="157"/>
      <c r="K12" s="108"/>
      <c r="L12" s="361"/>
      <c r="M12" s="361"/>
      <c r="N12" s="367">
        <f>IF(M12="","",VLOOKUP(M12,'参照ﾃｰﾌﾞﾙ'!$W$6:$Y$7,2,FALSE))</f>
      </c>
      <c r="O12" s="318"/>
      <c r="P12" s="407">
        <f t="shared" si="0"/>
      </c>
      <c r="Q12" s="413"/>
      <c r="R12" s="319"/>
      <c r="S12" s="317"/>
      <c r="T12" s="317"/>
      <c r="U12" s="317"/>
      <c r="V12" s="317"/>
      <c r="W12" s="351" t="str">
        <f t="shared" si="1"/>
        <v> </v>
      </c>
      <c r="X12" s="319"/>
      <c r="Y12" s="381" t="str">
        <f>IF($X12="","JPN",VLOOKUP($X12,'参照ﾃｰﾌﾞﾙ'!$P$5:$R$223,3,FALSE))</f>
        <v>JPN</v>
      </c>
      <c r="Z12" s="430"/>
      <c r="AA12" s="109"/>
      <c r="AB12" s="114">
        <f>IF($O12="","",'基本データ'!$C$15)</f>
      </c>
      <c r="AC12" s="114">
        <f>IF($O12="","",'基本データ'!$C$17)</f>
      </c>
      <c r="AD12" s="319"/>
      <c r="AE12" s="319"/>
      <c r="AF12" s="319"/>
      <c r="AG12" s="332"/>
      <c r="AH12" s="333"/>
      <c r="AI12" s="334"/>
      <c r="AJ12" s="332"/>
      <c r="AK12" s="332"/>
      <c r="AL12" s="332"/>
      <c r="AM12" s="332"/>
      <c r="AN12" s="335"/>
    </row>
    <row r="13" spans="1:40" ht="14.25">
      <c r="A13" s="107"/>
      <c r="B13" s="135">
        <v>210</v>
      </c>
      <c r="C13" s="108">
        <v>4</v>
      </c>
      <c r="D13" s="163"/>
      <c r="E13" s="164"/>
      <c r="F13" s="157"/>
      <c r="G13" s="110"/>
      <c r="H13" s="247"/>
      <c r="I13" s="110"/>
      <c r="J13" s="157"/>
      <c r="K13" s="108"/>
      <c r="L13" s="361"/>
      <c r="M13" s="361"/>
      <c r="N13" s="367">
        <f>IF(M13="","",VLOOKUP(M13,'参照ﾃｰﾌﾞﾙ'!$W$6:$Y$7,2,FALSE))</f>
      </c>
      <c r="O13" s="318"/>
      <c r="P13" s="407">
        <f t="shared" si="0"/>
      </c>
      <c r="Q13" s="413"/>
      <c r="R13" s="319"/>
      <c r="S13" s="317"/>
      <c r="T13" s="317"/>
      <c r="U13" s="317"/>
      <c r="V13" s="317"/>
      <c r="W13" s="351" t="str">
        <f t="shared" si="1"/>
        <v> </v>
      </c>
      <c r="X13" s="319"/>
      <c r="Y13" s="381" t="str">
        <f>IF($X13="","JPN",VLOOKUP($X13,'参照ﾃｰﾌﾞﾙ'!$P$5:$R$223,3,FALSE))</f>
        <v>JPN</v>
      </c>
      <c r="Z13" s="430"/>
      <c r="AA13" s="109"/>
      <c r="AB13" s="114">
        <f>IF($O13="","",'基本データ'!$C$15)</f>
      </c>
      <c r="AC13" s="114">
        <f>IF($O13="","",'基本データ'!$C$17)</f>
      </c>
      <c r="AD13" s="319"/>
      <c r="AE13" s="319"/>
      <c r="AF13" s="319"/>
      <c r="AG13" s="332"/>
      <c r="AH13" s="333"/>
      <c r="AI13" s="334"/>
      <c r="AJ13" s="332"/>
      <c r="AK13" s="332"/>
      <c r="AL13" s="332"/>
      <c r="AM13" s="332"/>
      <c r="AN13" s="335"/>
    </row>
    <row r="14" spans="1:40" ht="14.25">
      <c r="A14" s="107"/>
      <c r="B14" s="135">
        <v>211</v>
      </c>
      <c r="C14" s="108">
        <v>5</v>
      </c>
      <c r="D14" s="163"/>
      <c r="E14" s="164"/>
      <c r="F14" s="157"/>
      <c r="G14" s="110"/>
      <c r="H14" s="247"/>
      <c r="I14" s="110"/>
      <c r="J14" s="157"/>
      <c r="K14" s="108"/>
      <c r="L14" s="361"/>
      <c r="M14" s="361"/>
      <c r="N14" s="367">
        <f>IF(M14="","",VLOOKUP(M14,'参照ﾃｰﾌﾞﾙ'!$W$6:$Y$7,2,FALSE))</f>
      </c>
      <c r="O14" s="318"/>
      <c r="P14" s="407">
        <f t="shared" si="0"/>
      </c>
      <c r="Q14" s="413"/>
      <c r="R14" s="319"/>
      <c r="S14" s="317"/>
      <c r="T14" s="317"/>
      <c r="U14" s="317"/>
      <c r="V14" s="317"/>
      <c r="W14" s="351" t="str">
        <f t="shared" si="1"/>
        <v> </v>
      </c>
      <c r="X14" s="319"/>
      <c r="Y14" s="381" t="str">
        <f>IF($X14="","JPN",VLOOKUP($X14,'参照ﾃｰﾌﾞﾙ'!$P$5:$R$223,3,FALSE))</f>
        <v>JPN</v>
      </c>
      <c r="Z14" s="430"/>
      <c r="AA14" s="109"/>
      <c r="AB14" s="114">
        <f>IF($O14="","",'基本データ'!$C$15)</f>
      </c>
      <c r="AC14" s="114">
        <f>IF($O14="","",'基本データ'!$C$17)</f>
      </c>
      <c r="AD14" s="319"/>
      <c r="AE14" s="319"/>
      <c r="AF14" s="319"/>
      <c r="AG14" s="332"/>
      <c r="AH14" s="333"/>
      <c r="AI14" s="334"/>
      <c r="AJ14" s="332"/>
      <c r="AK14" s="332"/>
      <c r="AL14" s="332"/>
      <c r="AM14" s="332"/>
      <c r="AN14" s="335"/>
    </row>
    <row r="15" spans="1:40" ht="14.25">
      <c r="A15" s="116"/>
      <c r="B15" s="101">
        <v>212</v>
      </c>
      <c r="C15" s="101">
        <v>6</v>
      </c>
      <c r="D15" s="165"/>
      <c r="E15" s="166"/>
      <c r="F15" s="156"/>
      <c r="G15" s="119"/>
      <c r="H15" s="246"/>
      <c r="I15" s="119"/>
      <c r="J15" s="156"/>
      <c r="K15" s="101"/>
      <c r="L15" s="362"/>
      <c r="M15" s="362"/>
      <c r="N15" s="368">
        <f>IF(M15="","",VLOOKUP(M15,'参照ﾃｰﾌﾞﾙ'!$W$6:$Y$7,2,FALSE))</f>
      </c>
      <c r="O15" s="320"/>
      <c r="P15" s="408">
        <f t="shared" si="0"/>
      </c>
      <c r="Q15" s="414"/>
      <c r="R15" s="321"/>
      <c r="S15" s="321"/>
      <c r="T15" s="321"/>
      <c r="U15" s="321"/>
      <c r="V15" s="321"/>
      <c r="W15" s="352" t="str">
        <f t="shared" si="1"/>
        <v> </v>
      </c>
      <c r="X15" s="321"/>
      <c r="Y15" s="382" t="str">
        <f>IF($X15="","JPN",VLOOKUP($X15,'参照ﾃｰﾌﾞﾙ'!$P$5:$R$223,3,FALSE))</f>
        <v>JPN</v>
      </c>
      <c r="Z15" s="431"/>
      <c r="AA15" s="117"/>
      <c r="AB15" s="118">
        <f>IF($O15="","",'基本データ'!$C$15)</f>
      </c>
      <c r="AC15" s="118">
        <f>IF($O15="","",'基本データ'!$C$17)</f>
      </c>
      <c r="AD15" s="321"/>
      <c r="AE15" s="321"/>
      <c r="AF15" s="321"/>
      <c r="AG15" s="336"/>
      <c r="AH15" s="337"/>
      <c r="AI15" s="338"/>
      <c r="AJ15" s="336"/>
      <c r="AK15" s="336"/>
      <c r="AL15" s="336"/>
      <c r="AM15" s="336"/>
      <c r="AN15" s="339"/>
    </row>
    <row r="16" spans="1:40" ht="14.25">
      <c r="A16" s="123">
        <v>3</v>
      </c>
      <c r="B16" s="135">
        <v>213</v>
      </c>
      <c r="C16" s="108">
        <v>1</v>
      </c>
      <c r="D16" s="285"/>
      <c r="E16" s="43">
        <f>IF($D16="","",VLOOKUP($D16,'参照ﾃｰﾌﾞﾙ'!$A$5:$F$395,3,FALSE))</f>
      </c>
      <c r="F16" s="58">
        <f>IF($D16="","",VLOOKUP(D16,'参照ﾃｰﾌﾞﾙ'!$A$5:$F$395,4,FALSE))</f>
      </c>
      <c r="G16" s="291"/>
      <c r="H16" s="248">
        <f>IF(G16="","",VLOOKUP(G16,'参照ﾃｰﾌﾞﾙ'!$H$5:$I$64,2))</f>
      </c>
      <c r="I16" s="315"/>
      <c r="J16" s="158">
        <f>IF(I16="","",VLOOKUP(I16,'参照ﾃｰﾌﾞﾙ'!$W$5:$Y$9,2,FALSE))</f>
      </c>
      <c r="K16" s="314"/>
      <c r="L16" s="363"/>
      <c r="M16" s="363"/>
      <c r="N16" s="369">
        <f>IF(M16="","",VLOOKUP(M16,'参照ﾃｰﾌﾞﾙ'!$W$6:$Y$7,2,FALSE))</f>
      </c>
      <c r="O16" s="322"/>
      <c r="P16" s="409">
        <f t="shared" si="0"/>
      </c>
      <c r="Q16" s="415"/>
      <c r="R16" s="323"/>
      <c r="S16" s="317"/>
      <c r="T16" s="317"/>
      <c r="U16" s="317"/>
      <c r="V16" s="317"/>
      <c r="W16" s="353" t="str">
        <f t="shared" si="1"/>
        <v> </v>
      </c>
      <c r="X16" s="323"/>
      <c r="Y16" s="383" t="str">
        <f>IF($X16="","JPN",VLOOKUP($X16,'参照ﾃｰﾌﾞﾙ'!$P$5:$R$223,3,FALSE))</f>
        <v>JPN</v>
      </c>
      <c r="Z16" s="432"/>
      <c r="AA16" s="124"/>
      <c r="AB16" s="125">
        <f>IF($O16="","",'基本データ'!$C$15)</f>
      </c>
      <c r="AC16" s="125">
        <f>IF($O16="","",'基本データ'!$C$17)</f>
      </c>
      <c r="AD16" s="323"/>
      <c r="AE16" s="323"/>
      <c r="AF16" s="323"/>
      <c r="AG16" s="315"/>
      <c r="AH16" s="329"/>
      <c r="AI16" s="330"/>
      <c r="AJ16" s="315"/>
      <c r="AK16" s="315"/>
      <c r="AL16" s="315"/>
      <c r="AM16" s="315"/>
      <c r="AN16" s="331"/>
    </row>
    <row r="17" spans="1:40" ht="14.25">
      <c r="A17" s="107"/>
      <c r="B17" s="135">
        <v>214</v>
      </c>
      <c r="C17" s="108">
        <v>2</v>
      </c>
      <c r="D17" s="163"/>
      <c r="E17" s="164"/>
      <c r="F17" s="157"/>
      <c r="G17" s="110"/>
      <c r="H17" s="247"/>
      <c r="I17" s="110"/>
      <c r="J17" s="157"/>
      <c r="K17" s="108"/>
      <c r="L17" s="361"/>
      <c r="M17" s="361"/>
      <c r="N17" s="367">
        <f>IF(M17="","",VLOOKUP(M17,'参照ﾃｰﾌﾞﾙ'!$W$6:$Y$7,2,FALSE))</f>
      </c>
      <c r="O17" s="318"/>
      <c r="P17" s="407">
        <f t="shared" si="0"/>
      </c>
      <c r="Q17" s="413"/>
      <c r="R17" s="319"/>
      <c r="S17" s="317"/>
      <c r="T17" s="317"/>
      <c r="U17" s="317"/>
      <c r="V17" s="317"/>
      <c r="W17" s="351" t="str">
        <f t="shared" si="1"/>
        <v> </v>
      </c>
      <c r="X17" s="319"/>
      <c r="Y17" s="381" t="str">
        <f>IF($X17="","JPN",VLOOKUP($X17,'参照ﾃｰﾌﾞﾙ'!$P$5:$R$223,3,FALSE))</f>
        <v>JPN</v>
      </c>
      <c r="Z17" s="430"/>
      <c r="AA17" s="109"/>
      <c r="AB17" s="114">
        <f>IF($O17="","",'基本データ'!$C$15)</f>
      </c>
      <c r="AC17" s="114">
        <f>IF($O17="","",'基本データ'!$C$17)</f>
      </c>
      <c r="AD17" s="319"/>
      <c r="AE17" s="319"/>
      <c r="AF17" s="319"/>
      <c r="AG17" s="332"/>
      <c r="AH17" s="333"/>
      <c r="AI17" s="334"/>
      <c r="AJ17" s="332"/>
      <c r="AK17" s="332"/>
      <c r="AL17" s="332"/>
      <c r="AM17" s="332"/>
      <c r="AN17" s="335"/>
    </row>
    <row r="18" spans="1:40" ht="14.25">
      <c r="A18" s="107"/>
      <c r="B18" s="135">
        <v>215</v>
      </c>
      <c r="C18" s="108">
        <v>3</v>
      </c>
      <c r="D18" s="163"/>
      <c r="E18" s="164"/>
      <c r="F18" s="157"/>
      <c r="G18" s="110"/>
      <c r="H18" s="247"/>
      <c r="I18" s="110"/>
      <c r="J18" s="157"/>
      <c r="K18" s="108"/>
      <c r="L18" s="361"/>
      <c r="M18" s="361"/>
      <c r="N18" s="367">
        <f>IF(M18="","",VLOOKUP(M18,'参照ﾃｰﾌﾞﾙ'!$W$6:$Y$7,2,FALSE))</f>
      </c>
      <c r="O18" s="318"/>
      <c r="P18" s="407">
        <f t="shared" si="0"/>
      </c>
      <c r="Q18" s="413"/>
      <c r="R18" s="319"/>
      <c r="S18" s="317"/>
      <c r="T18" s="317"/>
      <c r="U18" s="317"/>
      <c r="V18" s="317"/>
      <c r="W18" s="351" t="str">
        <f t="shared" si="1"/>
        <v> </v>
      </c>
      <c r="X18" s="319"/>
      <c r="Y18" s="381" t="str">
        <f>IF($X18="","JPN",VLOOKUP($X18,'参照ﾃｰﾌﾞﾙ'!$P$5:$R$223,3,FALSE))</f>
        <v>JPN</v>
      </c>
      <c r="Z18" s="430"/>
      <c r="AA18" s="109"/>
      <c r="AB18" s="114">
        <f>IF($O18="","",'基本データ'!$C$15)</f>
      </c>
      <c r="AC18" s="114">
        <f>IF($O18="","",'基本データ'!$C$17)</f>
      </c>
      <c r="AD18" s="319"/>
      <c r="AE18" s="319"/>
      <c r="AF18" s="319"/>
      <c r="AG18" s="332"/>
      <c r="AH18" s="333"/>
      <c r="AI18" s="334"/>
      <c r="AJ18" s="332"/>
      <c r="AK18" s="332"/>
      <c r="AL18" s="332"/>
      <c r="AM18" s="332"/>
      <c r="AN18" s="335"/>
    </row>
    <row r="19" spans="1:40" ht="14.25">
      <c r="A19" s="107"/>
      <c r="B19" s="135">
        <v>216</v>
      </c>
      <c r="C19" s="108">
        <v>4</v>
      </c>
      <c r="D19" s="163"/>
      <c r="E19" s="164"/>
      <c r="F19" s="157"/>
      <c r="G19" s="110"/>
      <c r="H19" s="247"/>
      <c r="I19" s="110"/>
      <c r="J19" s="157"/>
      <c r="K19" s="108"/>
      <c r="L19" s="361"/>
      <c r="M19" s="361"/>
      <c r="N19" s="367">
        <f>IF(M19="","",VLOOKUP(M19,'参照ﾃｰﾌﾞﾙ'!$W$6:$Y$7,2,FALSE))</f>
      </c>
      <c r="O19" s="318"/>
      <c r="P19" s="407">
        <f t="shared" si="0"/>
      </c>
      <c r="Q19" s="413"/>
      <c r="R19" s="319"/>
      <c r="S19" s="317"/>
      <c r="T19" s="317"/>
      <c r="U19" s="317"/>
      <c r="V19" s="317"/>
      <c r="W19" s="351" t="str">
        <f t="shared" si="1"/>
        <v> </v>
      </c>
      <c r="X19" s="319"/>
      <c r="Y19" s="381" t="str">
        <f>IF($X19="","JPN",VLOOKUP($X19,'参照ﾃｰﾌﾞﾙ'!$P$5:$R$223,3,FALSE))</f>
        <v>JPN</v>
      </c>
      <c r="Z19" s="430"/>
      <c r="AA19" s="109"/>
      <c r="AB19" s="114">
        <f>IF($O19="","",'基本データ'!$C$15)</f>
      </c>
      <c r="AC19" s="114">
        <f>IF($O19="","",'基本データ'!$C$17)</f>
      </c>
      <c r="AD19" s="319"/>
      <c r="AE19" s="319"/>
      <c r="AF19" s="319"/>
      <c r="AG19" s="332"/>
      <c r="AH19" s="333"/>
      <c r="AI19" s="334"/>
      <c r="AJ19" s="332"/>
      <c r="AK19" s="332"/>
      <c r="AL19" s="332"/>
      <c r="AM19" s="332"/>
      <c r="AN19" s="335"/>
    </row>
    <row r="20" spans="1:40" ht="14.25">
      <c r="A20" s="107"/>
      <c r="B20" s="135">
        <v>217</v>
      </c>
      <c r="C20" s="108">
        <v>5</v>
      </c>
      <c r="D20" s="163"/>
      <c r="E20" s="164"/>
      <c r="F20" s="157"/>
      <c r="G20" s="110"/>
      <c r="H20" s="247"/>
      <c r="I20" s="110"/>
      <c r="J20" s="157"/>
      <c r="K20" s="108"/>
      <c r="L20" s="361"/>
      <c r="M20" s="361"/>
      <c r="N20" s="367">
        <f>IF(M20="","",VLOOKUP(M20,'参照ﾃｰﾌﾞﾙ'!$W$6:$Y$7,2,FALSE))</f>
      </c>
      <c r="O20" s="318"/>
      <c r="P20" s="407">
        <f t="shared" si="0"/>
      </c>
      <c r="Q20" s="413"/>
      <c r="R20" s="319"/>
      <c r="S20" s="317"/>
      <c r="T20" s="317"/>
      <c r="U20" s="317"/>
      <c r="V20" s="317"/>
      <c r="W20" s="351" t="str">
        <f t="shared" si="1"/>
        <v> </v>
      </c>
      <c r="X20" s="319"/>
      <c r="Y20" s="381" t="str">
        <f>IF($X20="","JPN",VLOOKUP($X20,'参照ﾃｰﾌﾞﾙ'!$P$5:$R$223,3,FALSE))</f>
        <v>JPN</v>
      </c>
      <c r="Z20" s="430"/>
      <c r="AA20" s="109"/>
      <c r="AB20" s="114">
        <f>IF($O20="","",'基本データ'!$C$15)</f>
      </c>
      <c r="AC20" s="114">
        <f>IF($O20="","",'基本データ'!$C$17)</f>
      </c>
      <c r="AD20" s="319"/>
      <c r="AE20" s="319"/>
      <c r="AF20" s="319"/>
      <c r="AG20" s="332"/>
      <c r="AH20" s="333"/>
      <c r="AI20" s="334"/>
      <c r="AJ20" s="332"/>
      <c r="AK20" s="332"/>
      <c r="AL20" s="332"/>
      <c r="AM20" s="332"/>
      <c r="AN20" s="335"/>
    </row>
    <row r="21" spans="1:40" ht="14.25">
      <c r="A21" s="116"/>
      <c r="B21" s="101">
        <v>218</v>
      </c>
      <c r="C21" s="101">
        <v>6</v>
      </c>
      <c r="D21" s="165"/>
      <c r="E21" s="166"/>
      <c r="F21" s="156"/>
      <c r="G21" s="119"/>
      <c r="H21" s="246"/>
      <c r="I21" s="119"/>
      <c r="J21" s="156"/>
      <c r="K21" s="101"/>
      <c r="L21" s="362"/>
      <c r="M21" s="362"/>
      <c r="N21" s="368">
        <f>IF(M21="","",VLOOKUP(M21,'参照ﾃｰﾌﾞﾙ'!$W$6:$Y$7,2,FALSE))</f>
      </c>
      <c r="O21" s="320"/>
      <c r="P21" s="408">
        <f t="shared" si="0"/>
      </c>
      <c r="Q21" s="414"/>
      <c r="R21" s="321"/>
      <c r="S21" s="321"/>
      <c r="T21" s="321"/>
      <c r="U21" s="321"/>
      <c r="V21" s="321"/>
      <c r="W21" s="352" t="str">
        <f t="shared" si="1"/>
        <v> </v>
      </c>
      <c r="X21" s="321"/>
      <c r="Y21" s="382" t="str">
        <f>IF($X21="","JPN",VLOOKUP($X21,'参照ﾃｰﾌﾞﾙ'!$P$5:$R$223,3,FALSE))</f>
        <v>JPN</v>
      </c>
      <c r="Z21" s="431"/>
      <c r="AA21" s="117"/>
      <c r="AB21" s="118">
        <f>IF($O21="","",'基本データ'!$C$15)</f>
      </c>
      <c r="AC21" s="118">
        <f>IF($O21="","",'基本データ'!$C$17)</f>
      </c>
      <c r="AD21" s="321"/>
      <c r="AE21" s="321"/>
      <c r="AF21" s="321"/>
      <c r="AG21" s="336"/>
      <c r="AH21" s="337"/>
      <c r="AI21" s="338"/>
      <c r="AJ21" s="336"/>
      <c r="AK21" s="336"/>
      <c r="AL21" s="336"/>
      <c r="AM21" s="336"/>
      <c r="AN21" s="339"/>
    </row>
    <row r="22" spans="1:40" ht="14.25">
      <c r="A22" s="123">
        <v>4</v>
      </c>
      <c r="B22" s="135">
        <v>219</v>
      </c>
      <c r="C22" s="108">
        <v>1</v>
      </c>
      <c r="D22" s="285"/>
      <c r="E22" s="43">
        <f>IF($D22="","",VLOOKUP($D22,'参照ﾃｰﾌﾞﾙ'!$A$5:$F$395,3,FALSE))</f>
      </c>
      <c r="F22" s="58">
        <f>IF($D22="","",VLOOKUP(D22,'参照ﾃｰﾌﾞﾙ'!$A$5:$F$395,4,FALSE))</f>
      </c>
      <c r="G22" s="291"/>
      <c r="H22" s="248">
        <f>IF(G22="","",VLOOKUP(G22,'参照ﾃｰﾌﾞﾙ'!$H$5:$I$64,2))</f>
      </c>
      <c r="I22" s="315"/>
      <c r="J22" s="158">
        <f>IF(I22="","",VLOOKUP(I22,'参照ﾃｰﾌﾞﾙ'!$W$5:$Y$9,2,FALSE))</f>
      </c>
      <c r="K22" s="314"/>
      <c r="L22" s="363"/>
      <c r="M22" s="363"/>
      <c r="N22" s="369">
        <f>IF(M22="","",VLOOKUP(M22,'参照ﾃｰﾌﾞﾙ'!$W$6:$Y$7,2,FALSE))</f>
      </c>
      <c r="O22" s="322"/>
      <c r="P22" s="409">
        <f t="shared" si="0"/>
      </c>
      <c r="Q22" s="415"/>
      <c r="R22" s="323"/>
      <c r="S22" s="317"/>
      <c r="T22" s="317"/>
      <c r="U22" s="317"/>
      <c r="V22" s="317"/>
      <c r="W22" s="353" t="str">
        <f t="shared" si="1"/>
        <v> </v>
      </c>
      <c r="X22" s="323"/>
      <c r="Y22" s="383" t="str">
        <f>IF($X22="","JPN",VLOOKUP($X22,'参照ﾃｰﾌﾞﾙ'!$P$5:$R$223,3,FALSE))</f>
        <v>JPN</v>
      </c>
      <c r="Z22" s="432"/>
      <c r="AA22" s="124"/>
      <c r="AB22" s="125">
        <f>IF($O22="","",'基本データ'!$C$15)</f>
      </c>
      <c r="AC22" s="125">
        <f>IF($O22="","",'基本データ'!$C$17)</f>
      </c>
      <c r="AD22" s="323"/>
      <c r="AE22" s="323"/>
      <c r="AF22" s="323"/>
      <c r="AG22" s="315"/>
      <c r="AH22" s="329"/>
      <c r="AI22" s="330"/>
      <c r="AJ22" s="315"/>
      <c r="AK22" s="315"/>
      <c r="AL22" s="315"/>
      <c r="AM22" s="315"/>
      <c r="AN22" s="331"/>
    </row>
    <row r="23" spans="1:40" ht="14.25">
      <c r="A23" s="107"/>
      <c r="B23" s="135">
        <v>220</v>
      </c>
      <c r="C23" s="108">
        <v>2</v>
      </c>
      <c r="D23" s="163"/>
      <c r="E23" s="164"/>
      <c r="F23" s="157"/>
      <c r="G23" s="110"/>
      <c r="H23" s="247"/>
      <c r="I23" s="110"/>
      <c r="J23" s="157"/>
      <c r="K23" s="108"/>
      <c r="L23" s="361"/>
      <c r="M23" s="361"/>
      <c r="N23" s="367">
        <f>IF(M23="","",VLOOKUP(M23,'参照ﾃｰﾌﾞﾙ'!$W$6:$Y$7,2,FALSE))</f>
      </c>
      <c r="O23" s="318"/>
      <c r="P23" s="407">
        <f t="shared" si="0"/>
      </c>
      <c r="Q23" s="413"/>
      <c r="R23" s="319"/>
      <c r="S23" s="317"/>
      <c r="T23" s="317"/>
      <c r="U23" s="317"/>
      <c r="V23" s="317"/>
      <c r="W23" s="351" t="str">
        <f t="shared" si="1"/>
        <v> </v>
      </c>
      <c r="X23" s="319"/>
      <c r="Y23" s="381" t="str">
        <f>IF($X23="","JPN",VLOOKUP($X23,'参照ﾃｰﾌﾞﾙ'!$P$5:$R$223,3,FALSE))</f>
        <v>JPN</v>
      </c>
      <c r="Z23" s="430"/>
      <c r="AA23" s="109"/>
      <c r="AB23" s="114">
        <f>IF($O23="","",'基本データ'!$C$15)</f>
      </c>
      <c r="AC23" s="114">
        <f>IF($O23="","",'基本データ'!$C$17)</f>
      </c>
      <c r="AD23" s="319"/>
      <c r="AE23" s="319"/>
      <c r="AF23" s="319"/>
      <c r="AG23" s="332"/>
      <c r="AH23" s="333"/>
      <c r="AI23" s="334"/>
      <c r="AJ23" s="332"/>
      <c r="AK23" s="332"/>
      <c r="AL23" s="332"/>
      <c r="AM23" s="332"/>
      <c r="AN23" s="335"/>
    </row>
    <row r="24" spans="1:40" ht="14.25">
      <c r="A24" s="107"/>
      <c r="B24" s="135">
        <v>221</v>
      </c>
      <c r="C24" s="108">
        <v>3</v>
      </c>
      <c r="D24" s="163"/>
      <c r="E24" s="164"/>
      <c r="F24" s="157"/>
      <c r="G24" s="110"/>
      <c r="H24" s="247"/>
      <c r="I24" s="110"/>
      <c r="J24" s="157"/>
      <c r="K24" s="108"/>
      <c r="L24" s="361"/>
      <c r="M24" s="361"/>
      <c r="N24" s="367">
        <f>IF(M24="","",VLOOKUP(M24,'参照ﾃｰﾌﾞﾙ'!$W$6:$Y$7,2,FALSE))</f>
      </c>
      <c r="O24" s="318"/>
      <c r="P24" s="407">
        <f t="shared" si="0"/>
      </c>
      <c r="Q24" s="413"/>
      <c r="R24" s="319"/>
      <c r="S24" s="317"/>
      <c r="T24" s="317"/>
      <c r="U24" s="317"/>
      <c r="V24" s="317"/>
      <c r="W24" s="351" t="str">
        <f t="shared" si="1"/>
        <v> </v>
      </c>
      <c r="X24" s="319"/>
      <c r="Y24" s="381" t="str">
        <f>IF($X24="","JPN",VLOOKUP($X24,'参照ﾃｰﾌﾞﾙ'!$P$5:$R$223,3,FALSE))</f>
        <v>JPN</v>
      </c>
      <c r="Z24" s="430"/>
      <c r="AA24" s="109"/>
      <c r="AB24" s="114">
        <f>IF($O24="","",'基本データ'!$C$15)</f>
      </c>
      <c r="AC24" s="114">
        <f>IF($O24="","",'基本データ'!$C$17)</f>
      </c>
      <c r="AD24" s="319"/>
      <c r="AE24" s="319"/>
      <c r="AF24" s="319"/>
      <c r="AG24" s="332"/>
      <c r="AH24" s="333"/>
      <c r="AI24" s="334"/>
      <c r="AJ24" s="332"/>
      <c r="AK24" s="332"/>
      <c r="AL24" s="332"/>
      <c r="AM24" s="332"/>
      <c r="AN24" s="335"/>
    </row>
    <row r="25" spans="1:40" ht="14.25">
      <c r="A25" s="107"/>
      <c r="B25" s="135">
        <v>222</v>
      </c>
      <c r="C25" s="108">
        <v>4</v>
      </c>
      <c r="D25" s="163"/>
      <c r="E25" s="164"/>
      <c r="F25" s="157"/>
      <c r="G25" s="110"/>
      <c r="H25" s="247"/>
      <c r="I25" s="110"/>
      <c r="J25" s="157"/>
      <c r="K25" s="108"/>
      <c r="L25" s="361"/>
      <c r="M25" s="361"/>
      <c r="N25" s="367">
        <f>IF(M25="","",VLOOKUP(M25,'参照ﾃｰﾌﾞﾙ'!$W$6:$Y$7,2,FALSE))</f>
      </c>
      <c r="O25" s="318"/>
      <c r="P25" s="407">
        <f t="shared" si="0"/>
      </c>
      <c r="Q25" s="413"/>
      <c r="R25" s="319"/>
      <c r="S25" s="317"/>
      <c r="T25" s="317"/>
      <c r="U25" s="317"/>
      <c r="V25" s="317"/>
      <c r="W25" s="351" t="str">
        <f t="shared" si="1"/>
        <v> </v>
      </c>
      <c r="X25" s="319"/>
      <c r="Y25" s="381" t="str">
        <f>IF($X25="","JPN",VLOOKUP($X25,'参照ﾃｰﾌﾞﾙ'!$P$5:$R$223,3,FALSE))</f>
        <v>JPN</v>
      </c>
      <c r="Z25" s="430"/>
      <c r="AA25" s="109"/>
      <c r="AB25" s="114">
        <f>IF($O25="","",'基本データ'!$C$15)</f>
      </c>
      <c r="AC25" s="114">
        <f>IF($O25="","",'基本データ'!$C$17)</f>
      </c>
      <c r="AD25" s="319"/>
      <c r="AE25" s="319"/>
      <c r="AF25" s="319"/>
      <c r="AG25" s="332"/>
      <c r="AH25" s="333"/>
      <c r="AI25" s="334"/>
      <c r="AJ25" s="332"/>
      <c r="AK25" s="332"/>
      <c r="AL25" s="332"/>
      <c r="AM25" s="332"/>
      <c r="AN25" s="335"/>
    </row>
    <row r="26" spans="1:40" ht="14.25">
      <c r="A26" s="107"/>
      <c r="B26" s="135">
        <v>223</v>
      </c>
      <c r="C26" s="108">
        <v>5</v>
      </c>
      <c r="D26" s="163"/>
      <c r="E26" s="164"/>
      <c r="F26" s="157"/>
      <c r="G26" s="110"/>
      <c r="H26" s="247"/>
      <c r="I26" s="110"/>
      <c r="J26" s="157"/>
      <c r="K26" s="108"/>
      <c r="L26" s="361"/>
      <c r="M26" s="361"/>
      <c r="N26" s="367">
        <f>IF(M26="","",VLOOKUP(M26,'参照ﾃｰﾌﾞﾙ'!$W$6:$Y$7,2,FALSE))</f>
      </c>
      <c r="O26" s="318"/>
      <c r="P26" s="407">
        <f t="shared" si="0"/>
      </c>
      <c r="Q26" s="413"/>
      <c r="R26" s="319"/>
      <c r="S26" s="317"/>
      <c r="T26" s="317"/>
      <c r="U26" s="317"/>
      <c r="V26" s="317"/>
      <c r="W26" s="351" t="str">
        <f t="shared" si="1"/>
        <v> </v>
      </c>
      <c r="X26" s="319"/>
      <c r="Y26" s="381" t="str">
        <f>IF($X26="","JPN",VLOOKUP($X26,'参照ﾃｰﾌﾞﾙ'!$P$5:$R$223,3,FALSE))</f>
        <v>JPN</v>
      </c>
      <c r="Z26" s="430"/>
      <c r="AA26" s="109"/>
      <c r="AB26" s="114">
        <f>IF($O26="","",'基本データ'!$C$15)</f>
      </c>
      <c r="AC26" s="114">
        <f>IF($O26="","",'基本データ'!$C$17)</f>
      </c>
      <c r="AD26" s="319"/>
      <c r="AE26" s="319"/>
      <c r="AF26" s="319"/>
      <c r="AG26" s="332"/>
      <c r="AH26" s="333"/>
      <c r="AI26" s="334"/>
      <c r="AJ26" s="332"/>
      <c r="AK26" s="332"/>
      <c r="AL26" s="332"/>
      <c r="AM26" s="332"/>
      <c r="AN26" s="335"/>
    </row>
    <row r="27" spans="1:40" ht="14.25">
      <c r="A27" s="116"/>
      <c r="B27" s="101">
        <v>224</v>
      </c>
      <c r="C27" s="101">
        <v>6</v>
      </c>
      <c r="D27" s="165"/>
      <c r="E27" s="166"/>
      <c r="F27" s="156"/>
      <c r="G27" s="119"/>
      <c r="H27" s="246"/>
      <c r="I27" s="119"/>
      <c r="J27" s="156"/>
      <c r="K27" s="101"/>
      <c r="L27" s="362"/>
      <c r="M27" s="362"/>
      <c r="N27" s="368">
        <f>IF(M27="","",VLOOKUP(M27,'参照ﾃｰﾌﾞﾙ'!$W$6:$Y$7,2,FALSE))</f>
      </c>
      <c r="O27" s="320"/>
      <c r="P27" s="408">
        <f t="shared" si="0"/>
      </c>
      <c r="Q27" s="414"/>
      <c r="R27" s="321"/>
      <c r="S27" s="321"/>
      <c r="T27" s="321"/>
      <c r="U27" s="321"/>
      <c r="V27" s="321"/>
      <c r="W27" s="352" t="str">
        <f t="shared" si="1"/>
        <v> </v>
      </c>
      <c r="X27" s="321"/>
      <c r="Y27" s="382" t="str">
        <f>IF($X27="","JPN",VLOOKUP($X27,'参照ﾃｰﾌﾞﾙ'!$P$5:$R$223,3,FALSE))</f>
        <v>JPN</v>
      </c>
      <c r="Z27" s="431"/>
      <c r="AA27" s="117"/>
      <c r="AB27" s="118">
        <f>IF($O27="","",'基本データ'!$C$15)</f>
      </c>
      <c r="AC27" s="118">
        <f>IF($O27="","",'基本データ'!$C$17)</f>
      </c>
      <c r="AD27" s="321"/>
      <c r="AE27" s="321"/>
      <c r="AF27" s="321"/>
      <c r="AG27" s="336"/>
      <c r="AH27" s="337"/>
      <c r="AI27" s="338"/>
      <c r="AJ27" s="336"/>
      <c r="AK27" s="336"/>
      <c r="AL27" s="336"/>
      <c r="AM27" s="336"/>
      <c r="AN27" s="339"/>
    </row>
    <row r="28" spans="1:40" ht="14.25">
      <c r="A28" s="123">
        <v>5</v>
      </c>
      <c r="B28" s="135">
        <v>225</v>
      </c>
      <c r="C28" s="108">
        <v>1</v>
      </c>
      <c r="D28" s="285"/>
      <c r="E28" s="43">
        <f>IF($D28="","",VLOOKUP($D28,'参照ﾃｰﾌﾞﾙ'!$A$5:$F$395,3,FALSE))</f>
      </c>
      <c r="F28" s="58">
        <f>IF($D28="","",VLOOKUP(D28,'参照ﾃｰﾌﾞﾙ'!$A$5:$F$395,4,FALSE))</f>
      </c>
      <c r="G28" s="291"/>
      <c r="H28" s="248">
        <f>IF(G28="","",VLOOKUP(G28,'参照ﾃｰﾌﾞﾙ'!$H$5:$I$64,2))</f>
      </c>
      <c r="I28" s="315"/>
      <c r="J28" s="158">
        <f>IF(I28="","",VLOOKUP(I28,'参照ﾃｰﾌﾞﾙ'!$W$5:$Y$9,2,FALSE))</f>
      </c>
      <c r="K28" s="314"/>
      <c r="L28" s="363"/>
      <c r="M28" s="363"/>
      <c r="N28" s="369">
        <f>IF(M28="","",VLOOKUP(M28,'参照ﾃｰﾌﾞﾙ'!$W$6:$Y$7,2,FALSE))</f>
      </c>
      <c r="O28" s="322"/>
      <c r="P28" s="409">
        <f t="shared" si="0"/>
      </c>
      <c r="Q28" s="415"/>
      <c r="R28" s="323"/>
      <c r="S28" s="317"/>
      <c r="T28" s="317"/>
      <c r="U28" s="317"/>
      <c r="V28" s="317"/>
      <c r="W28" s="353" t="str">
        <f t="shared" si="1"/>
        <v> </v>
      </c>
      <c r="X28" s="323"/>
      <c r="Y28" s="383" t="str">
        <f>IF($X28="","JPN",VLOOKUP($X28,'参照ﾃｰﾌﾞﾙ'!$P$5:$R$223,3,FALSE))</f>
        <v>JPN</v>
      </c>
      <c r="Z28" s="432"/>
      <c r="AA28" s="124"/>
      <c r="AB28" s="125">
        <f>IF($O28="","",'基本データ'!$C$15)</f>
      </c>
      <c r="AC28" s="125">
        <f>IF($O28="","",'基本データ'!$C$17)</f>
      </c>
      <c r="AD28" s="323"/>
      <c r="AE28" s="323"/>
      <c r="AF28" s="323"/>
      <c r="AG28" s="315"/>
      <c r="AH28" s="329"/>
      <c r="AI28" s="330"/>
      <c r="AJ28" s="315"/>
      <c r="AK28" s="315"/>
      <c r="AL28" s="315"/>
      <c r="AM28" s="315"/>
      <c r="AN28" s="331"/>
    </row>
    <row r="29" spans="1:40" ht="14.25">
      <c r="A29" s="107"/>
      <c r="B29" s="135">
        <v>226</v>
      </c>
      <c r="C29" s="108">
        <v>2</v>
      </c>
      <c r="D29" s="163"/>
      <c r="E29" s="164"/>
      <c r="F29" s="157"/>
      <c r="G29" s="110"/>
      <c r="H29" s="247"/>
      <c r="I29" s="110"/>
      <c r="J29" s="157"/>
      <c r="K29" s="108"/>
      <c r="L29" s="361"/>
      <c r="M29" s="361"/>
      <c r="N29" s="367">
        <f>IF(M29="","",VLOOKUP(M29,'参照ﾃｰﾌﾞﾙ'!$W$6:$Y$7,2,FALSE))</f>
      </c>
      <c r="O29" s="318"/>
      <c r="P29" s="407">
        <f t="shared" si="0"/>
      </c>
      <c r="Q29" s="413"/>
      <c r="R29" s="319"/>
      <c r="S29" s="317"/>
      <c r="T29" s="317"/>
      <c r="U29" s="317"/>
      <c r="V29" s="317"/>
      <c r="W29" s="351" t="str">
        <f t="shared" si="1"/>
        <v> </v>
      </c>
      <c r="X29" s="319"/>
      <c r="Y29" s="381" t="str">
        <f>IF($X29="","JPN",VLOOKUP($X29,'参照ﾃｰﾌﾞﾙ'!$P$5:$R$223,3,FALSE))</f>
        <v>JPN</v>
      </c>
      <c r="Z29" s="430"/>
      <c r="AA29" s="109"/>
      <c r="AB29" s="114">
        <f>IF($O29="","",'基本データ'!$C$15)</f>
      </c>
      <c r="AC29" s="114">
        <f>IF($O29="","",'基本データ'!$C$17)</f>
      </c>
      <c r="AD29" s="319"/>
      <c r="AE29" s="319"/>
      <c r="AF29" s="319"/>
      <c r="AG29" s="332"/>
      <c r="AH29" s="333"/>
      <c r="AI29" s="334"/>
      <c r="AJ29" s="332"/>
      <c r="AK29" s="332"/>
      <c r="AL29" s="332"/>
      <c r="AM29" s="332"/>
      <c r="AN29" s="335"/>
    </row>
    <row r="30" spans="1:40" ht="14.25">
      <c r="A30" s="107"/>
      <c r="B30" s="135">
        <v>227</v>
      </c>
      <c r="C30" s="108">
        <v>3</v>
      </c>
      <c r="D30" s="163"/>
      <c r="E30" s="164"/>
      <c r="F30" s="157"/>
      <c r="G30" s="110"/>
      <c r="H30" s="247"/>
      <c r="I30" s="110"/>
      <c r="J30" s="157"/>
      <c r="K30" s="108"/>
      <c r="L30" s="361"/>
      <c r="M30" s="361"/>
      <c r="N30" s="367">
        <f>IF(M30="","",VLOOKUP(M30,'参照ﾃｰﾌﾞﾙ'!$W$6:$Y$7,2,FALSE))</f>
      </c>
      <c r="O30" s="318"/>
      <c r="P30" s="407">
        <f t="shared" si="0"/>
      </c>
      <c r="Q30" s="413"/>
      <c r="R30" s="319"/>
      <c r="S30" s="317"/>
      <c r="T30" s="317"/>
      <c r="U30" s="317"/>
      <c r="V30" s="317"/>
      <c r="W30" s="351" t="str">
        <f t="shared" si="1"/>
        <v> </v>
      </c>
      <c r="X30" s="319"/>
      <c r="Y30" s="381" t="str">
        <f>IF($X30="","JPN",VLOOKUP($X30,'参照ﾃｰﾌﾞﾙ'!$P$5:$R$223,3,FALSE))</f>
        <v>JPN</v>
      </c>
      <c r="Z30" s="430"/>
      <c r="AA30" s="109"/>
      <c r="AB30" s="114">
        <f>IF($O30="","",'基本データ'!$C$15)</f>
      </c>
      <c r="AC30" s="114">
        <f>IF($O30="","",'基本データ'!$C$17)</f>
      </c>
      <c r="AD30" s="319"/>
      <c r="AE30" s="319"/>
      <c r="AF30" s="319"/>
      <c r="AG30" s="332"/>
      <c r="AH30" s="333"/>
      <c r="AI30" s="334"/>
      <c r="AJ30" s="332"/>
      <c r="AK30" s="332"/>
      <c r="AL30" s="332"/>
      <c r="AM30" s="332"/>
      <c r="AN30" s="335"/>
    </row>
    <row r="31" spans="1:40" ht="14.25">
      <c r="A31" s="107"/>
      <c r="B31" s="135">
        <v>228</v>
      </c>
      <c r="C31" s="108">
        <v>4</v>
      </c>
      <c r="D31" s="163"/>
      <c r="E31" s="164"/>
      <c r="F31" s="157"/>
      <c r="G31" s="110"/>
      <c r="H31" s="247"/>
      <c r="I31" s="110"/>
      <c r="J31" s="157"/>
      <c r="K31" s="108"/>
      <c r="L31" s="361"/>
      <c r="M31" s="361"/>
      <c r="N31" s="367">
        <f>IF(M31="","",VLOOKUP(M31,'参照ﾃｰﾌﾞﾙ'!$W$6:$Y$7,2,FALSE))</f>
      </c>
      <c r="O31" s="318"/>
      <c r="P31" s="407">
        <f t="shared" si="0"/>
      </c>
      <c r="Q31" s="413"/>
      <c r="R31" s="319"/>
      <c r="S31" s="317"/>
      <c r="T31" s="317"/>
      <c r="U31" s="317"/>
      <c r="V31" s="317"/>
      <c r="W31" s="351" t="str">
        <f t="shared" si="1"/>
        <v> </v>
      </c>
      <c r="X31" s="319"/>
      <c r="Y31" s="381" t="str">
        <f>IF($X31="","JPN",VLOOKUP($X31,'参照ﾃｰﾌﾞﾙ'!$P$5:$R$223,3,FALSE))</f>
        <v>JPN</v>
      </c>
      <c r="Z31" s="430"/>
      <c r="AA31" s="109"/>
      <c r="AB31" s="114">
        <f>IF($O31="","",'基本データ'!$C$15)</f>
      </c>
      <c r="AC31" s="114">
        <f>IF($O31="","",'基本データ'!$C$17)</f>
      </c>
      <c r="AD31" s="319"/>
      <c r="AE31" s="319"/>
      <c r="AF31" s="319"/>
      <c r="AG31" s="332"/>
      <c r="AH31" s="333"/>
      <c r="AI31" s="334"/>
      <c r="AJ31" s="332"/>
      <c r="AK31" s="332"/>
      <c r="AL31" s="332"/>
      <c r="AM31" s="332"/>
      <c r="AN31" s="335"/>
    </row>
    <row r="32" spans="1:40" ht="14.25">
      <c r="A32" s="107"/>
      <c r="B32" s="135">
        <v>229</v>
      </c>
      <c r="C32" s="108">
        <v>5</v>
      </c>
      <c r="D32" s="163"/>
      <c r="E32" s="164"/>
      <c r="F32" s="157"/>
      <c r="G32" s="110"/>
      <c r="H32" s="247"/>
      <c r="I32" s="110"/>
      <c r="J32" s="157"/>
      <c r="K32" s="108"/>
      <c r="L32" s="361"/>
      <c r="M32" s="361"/>
      <c r="N32" s="367">
        <f>IF(M32="","",VLOOKUP(M32,'参照ﾃｰﾌﾞﾙ'!$W$6:$Y$7,2,FALSE))</f>
      </c>
      <c r="O32" s="318"/>
      <c r="P32" s="407">
        <f t="shared" si="0"/>
      </c>
      <c r="Q32" s="413"/>
      <c r="R32" s="319"/>
      <c r="S32" s="317"/>
      <c r="T32" s="317"/>
      <c r="U32" s="317"/>
      <c r="V32" s="317"/>
      <c r="W32" s="351" t="str">
        <f t="shared" si="1"/>
        <v> </v>
      </c>
      <c r="X32" s="319"/>
      <c r="Y32" s="381" t="str">
        <f>IF($X32="","JPN",VLOOKUP($X32,'参照ﾃｰﾌﾞﾙ'!$P$5:$R$223,3,FALSE))</f>
        <v>JPN</v>
      </c>
      <c r="Z32" s="430"/>
      <c r="AA32" s="109"/>
      <c r="AB32" s="114">
        <f>IF($O32="","",'基本データ'!$C$15)</f>
      </c>
      <c r="AC32" s="114">
        <f>IF($O32="","",'基本データ'!$C$17)</f>
      </c>
      <c r="AD32" s="319"/>
      <c r="AE32" s="319"/>
      <c r="AF32" s="319"/>
      <c r="AG32" s="332"/>
      <c r="AH32" s="333"/>
      <c r="AI32" s="334"/>
      <c r="AJ32" s="332"/>
      <c r="AK32" s="332"/>
      <c r="AL32" s="332"/>
      <c r="AM32" s="332"/>
      <c r="AN32" s="335"/>
    </row>
    <row r="33" spans="1:40" ht="14.25">
      <c r="A33" s="116"/>
      <c r="B33" s="101">
        <v>230</v>
      </c>
      <c r="C33" s="101">
        <v>6</v>
      </c>
      <c r="D33" s="165"/>
      <c r="E33" s="166"/>
      <c r="F33" s="156"/>
      <c r="G33" s="119"/>
      <c r="H33" s="246"/>
      <c r="I33" s="119"/>
      <c r="J33" s="156"/>
      <c r="K33" s="101"/>
      <c r="L33" s="362"/>
      <c r="M33" s="362"/>
      <c r="N33" s="368">
        <f>IF(M33="","",VLOOKUP(M33,'参照ﾃｰﾌﾞﾙ'!$W$6:$Y$7,2,FALSE))</f>
      </c>
      <c r="O33" s="320"/>
      <c r="P33" s="408">
        <f t="shared" si="0"/>
      </c>
      <c r="Q33" s="414"/>
      <c r="R33" s="321"/>
      <c r="S33" s="321"/>
      <c r="T33" s="321"/>
      <c r="U33" s="321"/>
      <c r="V33" s="321"/>
      <c r="W33" s="352" t="str">
        <f t="shared" si="1"/>
        <v> </v>
      </c>
      <c r="X33" s="321"/>
      <c r="Y33" s="382" t="str">
        <f>IF($X33="","JPN",VLOOKUP($X33,'参照ﾃｰﾌﾞﾙ'!$P$5:$R$223,3,FALSE))</f>
        <v>JPN</v>
      </c>
      <c r="Z33" s="431"/>
      <c r="AA33" s="117"/>
      <c r="AB33" s="118">
        <f>IF($O33="","",'基本データ'!$C$15)</f>
      </c>
      <c r="AC33" s="118">
        <f>IF($O33="","",'基本データ'!$C$17)</f>
      </c>
      <c r="AD33" s="321"/>
      <c r="AE33" s="321"/>
      <c r="AF33" s="321"/>
      <c r="AG33" s="336"/>
      <c r="AH33" s="337"/>
      <c r="AI33" s="338"/>
      <c r="AJ33" s="336"/>
      <c r="AK33" s="336"/>
      <c r="AL33" s="336"/>
      <c r="AM33" s="336"/>
      <c r="AN33" s="339"/>
    </row>
    <row r="34" spans="1:40" ht="14.25">
      <c r="A34" s="123">
        <v>6</v>
      </c>
      <c r="B34" s="135">
        <v>231</v>
      </c>
      <c r="C34" s="108">
        <v>1</v>
      </c>
      <c r="D34" s="285"/>
      <c r="E34" s="43">
        <f>IF($D34="","",VLOOKUP($D34,'参照ﾃｰﾌﾞﾙ'!$A$5:$F$395,3,FALSE))</f>
      </c>
      <c r="F34" s="58">
        <f>IF($D34="","",VLOOKUP(D34,'参照ﾃｰﾌﾞﾙ'!$A$5:$F$395,4,FALSE))</f>
      </c>
      <c r="G34" s="291"/>
      <c r="H34" s="248">
        <f>IF(G64="","",VLOOKUP(G64,'参照ﾃｰﾌﾞﾙ'!$H$5:$I$64,2))</f>
      </c>
      <c r="I34" s="315"/>
      <c r="J34" s="158">
        <f>IF(I34="","",VLOOKUP(I34,'参照ﾃｰﾌﾞﾙ'!$W$5:$Y$9,2,FALSE))</f>
      </c>
      <c r="K34" s="314"/>
      <c r="L34" s="363"/>
      <c r="M34" s="363"/>
      <c r="N34" s="369">
        <f>IF(M34="","",VLOOKUP(M34,'参照ﾃｰﾌﾞﾙ'!$W$6:$Y$7,2,FALSE))</f>
      </c>
      <c r="O34" s="322"/>
      <c r="P34" s="409">
        <f t="shared" si="0"/>
      </c>
      <c r="Q34" s="415"/>
      <c r="R34" s="323"/>
      <c r="S34" s="317"/>
      <c r="T34" s="317"/>
      <c r="U34" s="317"/>
      <c r="V34" s="317"/>
      <c r="W34" s="353" t="str">
        <f t="shared" si="1"/>
        <v> </v>
      </c>
      <c r="X34" s="323"/>
      <c r="Y34" s="383" t="str">
        <f>IF($X34="","JPN",VLOOKUP($X34,'参照ﾃｰﾌﾞﾙ'!$P$5:$R$223,3,FALSE))</f>
        <v>JPN</v>
      </c>
      <c r="Z34" s="432"/>
      <c r="AA34" s="124"/>
      <c r="AB34" s="125">
        <f>IF($O34="","",'基本データ'!$C$15)</f>
      </c>
      <c r="AC34" s="125">
        <f>IF($O34="","",'基本データ'!$C$17)</f>
      </c>
      <c r="AD34" s="323"/>
      <c r="AE34" s="323"/>
      <c r="AF34" s="323"/>
      <c r="AG34" s="315"/>
      <c r="AH34" s="329"/>
      <c r="AI34" s="330"/>
      <c r="AJ34" s="315"/>
      <c r="AK34" s="315"/>
      <c r="AL34" s="315"/>
      <c r="AM34" s="315"/>
      <c r="AN34" s="331"/>
    </row>
    <row r="35" spans="1:40" ht="14.25">
      <c r="A35" s="107"/>
      <c r="B35" s="135">
        <v>232</v>
      </c>
      <c r="C35" s="108">
        <v>2</v>
      </c>
      <c r="D35" s="163"/>
      <c r="E35" s="164"/>
      <c r="F35" s="157"/>
      <c r="G35" s="110"/>
      <c r="H35" s="247"/>
      <c r="I35" s="110"/>
      <c r="J35" s="157"/>
      <c r="K35" s="108"/>
      <c r="L35" s="361"/>
      <c r="M35" s="361"/>
      <c r="N35" s="367">
        <f>IF(M35="","",VLOOKUP(M35,'参照ﾃｰﾌﾞﾙ'!$W$6:$Y$7,2,FALSE))</f>
      </c>
      <c r="O35" s="318"/>
      <c r="P35" s="407">
        <f aca="true" t="shared" si="2" ref="P35:P66">IF(Q35="","","-")</f>
      </c>
      <c r="Q35" s="413"/>
      <c r="R35" s="319"/>
      <c r="S35" s="317"/>
      <c r="T35" s="317"/>
      <c r="U35" s="317"/>
      <c r="V35" s="317"/>
      <c r="W35" s="351" t="str">
        <f t="shared" si="1"/>
        <v> </v>
      </c>
      <c r="X35" s="319"/>
      <c r="Y35" s="381" t="str">
        <f>IF($X35="","JPN",VLOOKUP($X35,'参照ﾃｰﾌﾞﾙ'!$P$5:$R$223,3,FALSE))</f>
        <v>JPN</v>
      </c>
      <c r="Z35" s="430"/>
      <c r="AA35" s="109"/>
      <c r="AB35" s="114">
        <f>IF($O35="","",'基本データ'!$C$15)</f>
      </c>
      <c r="AC35" s="114">
        <f>IF($O35="","",'基本データ'!$C$17)</f>
      </c>
      <c r="AD35" s="319"/>
      <c r="AE35" s="319"/>
      <c r="AF35" s="319"/>
      <c r="AG35" s="332"/>
      <c r="AH35" s="333"/>
      <c r="AI35" s="334"/>
      <c r="AJ35" s="332"/>
      <c r="AK35" s="332"/>
      <c r="AL35" s="332"/>
      <c r="AM35" s="332"/>
      <c r="AN35" s="335"/>
    </row>
    <row r="36" spans="1:40" ht="14.25">
      <c r="A36" s="107"/>
      <c r="B36" s="135">
        <v>233</v>
      </c>
      <c r="C36" s="108">
        <v>3</v>
      </c>
      <c r="D36" s="163"/>
      <c r="E36" s="164"/>
      <c r="F36" s="157"/>
      <c r="G36" s="110"/>
      <c r="H36" s="247"/>
      <c r="I36" s="110"/>
      <c r="J36" s="157"/>
      <c r="K36" s="108"/>
      <c r="L36" s="361"/>
      <c r="M36" s="361"/>
      <c r="N36" s="367">
        <f>IF(M36="","",VLOOKUP(M36,'参照ﾃｰﾌﾞﾙ'!$W$6:$Y$7,2,FALSE))</f>
      </c>
      <c r="O36" s="318"/>
      <c r="P36" s="407">
        <f t="shared" si="2"/>
      </c>
      <c r="Q36" s="413"/>
      <c r="R36" s="319"/>
      <c r="S36" s="317"/>
      <c r="T36" s="317"/>
      <c r="U36" s="317"/>
      <c r="V36" s="317"/>
      <c r="W36" s="351" t="str">
        <f t="shared" si="1"/>
        <v> </v>
      </c>
      <c r="X36" s="319"/>
      <c r="Y36" s="381" t="str">
        <f>IF($X36="","JPN",VLOOKUP($X36,'参照ﾃｰﾌﾞﾙ'!$P$5:$R$223,3,FALSE))</f>
        <v>JPN</v>
      </c>
      <c r="Z36" s="430"/>
      <c r="AA36" s="109"/>
      <c r="AB36" s="114">
        <f>IF($O36="","",'基本データ'!$C$15)</f>
      </c>
      <c r="AC36" s="114">
        <f>IF($O36="","",'基本データ'!$C$17)</f>
      </c>
      <c r="AD36" s="319"/>
      <c r="AE36" s="319"/>
      <c r="AF36" s="319"/>
      <c r="AG36" s="332"/>
      <c r="AH36" s="333"/>
      <c r="AI36" s="334"/>
      <c r="AJ36" s="332"/>
      <c r="AK36" s="332"/>
      <c r="AL36" s="332"/>
      <c r="AM36" s="332"/>
      <c r="AN36" s="335"/>
    </row>
    <row r="37" spans="1:40" ht="14.25">
      <c r="A37" s="107"/>
      <c r="B37" s="135">
        <v>234</v>
      </c>
      <c r="C37" s="108">
        <v>4</v>
      </c>
      <c r="D37" s="163"/>
      <c r="E37" s="164"/>
      <c r="F37" s="157"/>
      <c r="G37" s="110"/>
      <c r="H37" s="247"/>
      <c r="I37" s="110"/>
      <c r="J37" s="157"/>
      <c r="K37" s="108"/>
      <c r="L37" s="361"/>
      <c r="M37" s="361"/>
      <c r="N37" s="367">
        <f>IF(M37="","",VLOOKUP(M37,'参照ﾃｰﾌﾞﾙ'!$W$6:$Y$7,2,FALSE))</f>
      </c>
      <c r="O37" s="318"/>
      <c r="P37" s="407">
        <f t="shared" si="2"/>
      </c>
      <c r="Q37" s="413"/>
      <c r="R37" s="319"/>
      <c r="S37" s="317"/>
      <c r="T37" s="317"/>
      <c r="U37" s="317"/>
      <c r="V37" s="317"/>
      <c r="W37" s="351" t="str">
        <f t="shared" si="1"/>
        <v> </v>
      </c>
      <c r="X37" s="319"/>
      <c r="Y37" s="381" t="str">
        <f>IF($X37="","JPN",VLOOKUP($X37,'参照ﾃｰﾌﾞﾙ'!$P$5:$R$223,3,FALSE))</f>
        <v>JPN</v>
      </c>
      <c r="Z37" s="430"/>
      <c r="AA37" s="109"/>
      <c r="AB37" s="114">
        <f>IF($O37="","",'基本データ'!$C$15)</f>
      </c>
      <c r="AC37" s="114">
        <f>IF($O37="","",'基本データ'!$C$17)</f>
      </c>
      <c r="AD37" s="319"/>
      <c r="AE37" s="319"/>
      <c r="AF37" s="319"/>
      <c r="AG37" s="332"/>
      <c r="AH37" s="333"/>
      <c r="AI37" s="334"/>
      <c r="AJ37" s="332"/>
      <c r="AK37" s="332"/>
      <c r="AL37" s="332"/>
      <c r="AM37" s="332"/>
      <c r="AN37" s="335"/>
    </row>
    <row r="38" spans="1:40" ht="14.25">
      <c r="A38" s="107"/>
      <c r="B38" s="135">
        <v>235</v>
      </c>
      <c r="C38" s="108">
        <v>5</v>
      </c>
      <c r="D38" s="163"/>
      <c r="E38" s="164"/>
      <c r="F38" s="157"/>
      <c r="G38" s="110"/>
      <c r="H38" s="247"/>
      <c r="I38" s="110"/>
      <c r="J38" s="157"/>
      <c r="K38" s="108"/>
      <c r="L38" s="361"/>
      <c r="M38" s="361"/>
      <c r="N38" s="367">
        <f>IF(M38="","",VLOOKUP(M38,'参照ﾃｰﾌﾞﾙ'!$W$6:$Y$7,2,FALSE))</f>
      </c>
      <c r="O38" s="318"/>
      <c r="P38" s="407">
        <f t="shared" si="2"/>
      </c>
      <c r="Q38" s="413"/>
      <c r="R38" s="319"/>
      <c r="S38" s="317"/>
      <c r="T38" s="317"/>
      <c r="U38" s="317"/>
      <c r="V38" s="317"/>
      <c r="W38" s="351" t="str">
        <f t="shared" si="1"/>
        <v> </v>
      </c>
      <c r="X38" s="319"/>
      <c r="Y38" s="381" t="str">
        <f>IF($X38="","JPN",VLOOKUP($X38,'参照ﾃｰﾌﾞﾙ'!$P$5:$R$223,3,FALSE))</f>
        <v>JPN</v>
      </c>
      <c r="Z38" s="430"/>
      <c r="AA38" s="109"/>
      <c r="AB38" s="114">
        <f>IF($O38="","",'基本データ'!$C$15)</f>
      </c>
      <c r="AC38" s="114">
        <f>IF($O38="","",'基本データ'!$C$17)</f>
      </c>
      <c r="AD38" s="319"/>
      <c r="AE38" s="319"/>
      <c r="AF38" s="319"/>
      <c r="AG38" s="332"/>
      <c r="AH38" s="333"/>
      <c r="AI38" s="334"/>
      <c r="AJ38" s="332"/>
      <c r="AK38" s="332"/>
      <c r="AL38" s="332"/>
      <c r="AM38" s="332"/>
      <c r="AN38" s="335"/>
    </row>
    <row r="39" spans="1:40" ht="14.25">
      <c r="A39" s="116"/>
      <c r="B39" s="101">
        <v>236</v>
      </c>
      <c r="C39" s="101">
        <v>6</v>
      </c>
      <c r="D39" s="165"/>
      <c r="E39" s="166"/>
      <c r="F39" s="156"/>
      <c r="G39" s="119"/>
      <c r="H39" s="246"/>
      <c r="I39" s="119"/>
      <c r="J39" s="156"/>
      <c r="K39" s="101"/>
      <c r="L39" s="362"/>
      <c r="M39" s="362"/>
      <c r="N39" s="368">
        <f>IF(M39="","",VLOOKUP(M39,'参照ﾃｰﾌﾞﾙ'!$W$6:$Y$7,2,FALSE))</f>
      </c>
      <c r="O39" s="320"/>
      <c r="P39" s="408">
        <f t="shared" si="2"/>
      </c>
      <c r="Q39" s="414"/>
      <c r="R39" s="321"/>
      <c r="S39" s="321"/>
      <c r="T39" s="321"/>
      <c r="U39" s="321"/>
      <c r="V39" s="321"/>
      <c r="W39" s="352" t="str">
        <f t="shared" si="1"/>
        <v> </v>
      </c>
      <c r="X39" s="321"/>
      <c r="Y39" s="382" t="str">
        <f>IF($X39="","JPN",VLOOKUP($X39,'参照ﾃｰﾌﾞﾙ'!$P$5:$R$223,3,FALSE))</f>
        <v>JPN</v>
      </c>
      <c r="Z39" s="431"/>
      <c r="AA39" s="117"/>
      <c r="AB39" s="118">
        <f>IF($O39="","",'基本データ'!$C$15)</f>
      </c>
      <c r="AC39" s="118">
        <f>IF($O39="","",'基本データ'!$C$17)</f>
      </c>
      <c r="AD39" s="321"/>
      <c r="AE39" s="321"/>
      <c r="AF39" s="321"/>
      <c r="AG39" s="336"/>
      <c r="AH39" s="337"/>
      <c r="AI39" s="338"/>
      <c r="AJ39" s="336"/>
      <c r="AK39" s="336"/>
      <c r="AL39" s="336"/>
      <c r="AM39" s="336"/>
      <c r="AN39" s="339"/>
    </row>
    <row r="40" spans="1:40" ht="14.25">
      <c r="A40" s="123">
        <v>7</v>
      </c>
      <c r="B40" s="135">
        <v>237</v>
      </c>
      <c r="C40" s="108">
        <v>1</v>
      </c>
      <c r="D40" s="285"/>
      <c r="E40" s="43">
        <f>IF($D40="","",VLOOKUP($D40,'参照ﾃｰﾌﾞﾙ'!$A$5:$F$395,3,FALSE))</f>
      </c>
      <c r="F40" s="58">
        <f>IF($D40="","",VLOOKUP(D40,'参照ﾃｰﾌﾞﾙ'!$A$5:$F$395,4,FALSE))</f>
      </c>
      <c r="G40" s="291"/>
      <c r="H40" s="248">
        <f>IF(G40="","",VLOOKUP(G40,'参照ﾃｰﾌﾞﾙ'!$H$5:$I$64,2))</f>
      </c>
      <c r="I40" s="315"/>
      <c r="J40" s="158">
        <f>IF(I40="","",VLOOKUP(I40,'参照ﾃｰﾌﾞﾙ'!$W$5:$Y$9,2,FALSE))</f>
      </c>
      <c r="K40" s="314"/>
      <c r="L40" s="363"/>
      <c r="M40" s="363"/>
      <c r="N40" s="369">
        <f>IF(M40="","",VLOOKUP(M40,'参照ﾃｰﾌﾞﾙ'!$W$6:$Y$7,2,FALSE))</f>
      </c>
      <c r="O40" s="322"/>
      <c r="P40" s="409">
        <f t="shared" si="2"/>
      </c>
      <c r="Q40" s="415"/>
      <c r="R40" s="323"/>
      <c r="S40" s="317"/>
      <c r="T40" s="317"/>
      <c r="U40" s="317"/>
      <c r="V40" s="317"/>
      <c r="W40" s="353" t="str">
        <f t="shared" si="1"/>
        <v> </v>
      </c>
      <c r="X40" s="323"/>
      <c r="Y40" s="383" t="str">
        <f>IF($X40="","JPN",VLOOKUP($X40,'参照ﾃｰﾌﾞﾙ'!$P$5:$R$223,3,FALSE))</f>
        <v>JPN</v>
      </c>
      <c r="Z40" s="432"/>
      <c r="AA40" s="124"/>
      <c r="AB40" s="125">
        <f>IF($O40="","",'基本データ'!$C$15)</f>
      </c>
      <c r="AC40" s="125">
        <f>IF($O40="","",'基本データ'!$C$17)</f>
      </c>
      <c r="AD40" s="323"/>
      <c r="AE40" s="323"/>
      <c r="AF40" s="323"/>
      <c r="AG40" s="315"/>
      <c r="AH40" s="329"/>
      <c r="AI40" s="330"/>
      <c r="AJ40" s="315"/>
      <c r="AK40" s="315"/>
      <c r="AL40" s="315"/>
      <c r="AM40" s="315"/>
      <c r="AN40" s="331"/>
    </row>
    <row r="41" spans="1:40" ht="14.25">
      <c r="A41" s="107"/>
      <c r="B41" s="135">
        <v>238</v>
      </c>
      <c r="C41" s="108">
        <v>2</v>
      </c>
      <c r="D41" s="163"/>
      <c r="E41" s="164"/>
      <c r="F41" s="157"/>
      <c r="G41" s="110"/>
      <c r="H41" s="247"/>
      <c r="I41" s="110"/>
      <c r="J41" s="157"/>
      <c r="K41" s="108"/>
      <c r="L41" s="361"/>
      <c r="M41" s="361"/>
      <c r="N41" s="367">
        <f>IF(M41="","",VLOOKUP(M41,'参照ﾃｰﾌﾞﾙ'!$W$6:$Y$7,2,FALSE))</f>
      </c>
      <c r="O41" s="318"/>
      <c r="P41" s="407">
        <f t="shared" si="2"/>
      </c>
      <c r="Q41" s="413"/>
      <c r="R41" s="319"/>
      <c r="S41" s="317"/>
      <c r="T41" s="317"/>
      <c r="U41" s="317"/>
      <c r="V41" s="317"/>
      <c r="W41" s="351" t="str">
        <f t="shared" si="1"/>
        <v> </v>
      </c>
      <c r="X41" s="319"/>
      <c r="Y41" s="381" t="str">
        <f>IF($X41="","JPN",VLOOKUP($X41,'参照ﾃｰﾌﾞﾙ'!$P$5:$R$223,3,FALSE))</f>
        <v>JPN</v>
      </c>
      <c r="Z41" s="430"/>
      <c r="AA41" s="109"/>
      <c r="AB41" s="114">
        <f>IF($O41="","",'基本データ'!$C$15)</f>
      </c>
      <c r="AC41" s="114">
        <f>IF($O41="","",'基本データ'!$C$17)</f>
      </c>
      <c r="AD41" s="319"/>
      <c r="AE41" s="319"/>
      <c r="AF41" s="319"/>
      <c r="AG41" s="332"/>
      <c r="AH41" s="333"/>
      <c r="AI41" s="334"/>
      <c r="AJ41" s="332"/>
      <c r="AK41" s="332"/>
      <c r="AL41" s="332"/>
      <c r="AM41" s="332"/>
      <c r="AN41" s="335"/>
    </row>
    <row r="42" spans="1:40" ht="14.25">
      <c r="A42" s="107"/>
      <c r="B42" s="135">
        <v>239</v>
      </c>
      <c r="C42" s="108">
        <v>3</v>
      </c>
      <c r="D42" s="163"/>
      <c r="E42" s="164"/>
      <c r="F42" s="157"/>
      <c r="G42" s="110"/>
      <c r="H42" s="247"/>
      <c r="I42" s="110"/>
      <c r="J42" s="157"/>
      <c r="K42" s="108"/>
      <c r="L42" s="361"/>
      <c r="M42" s="361"/>
      <c r="N42" s="367">
        <f>IF(M42="","",VLOOKUP(M42,'参照ﾃｰﾌﾞﾙ'!$W$6:$Y$7,2,FALSE))</f>
      </c>
      <c r="O42" s="318"/>
      <c r="P42" s="407">
        <f t="shared" si="2"/>
      </c>
      <c r="Q42" s="413"/>
      <c r="R42" s="319"/>
      <c r="S42" s="317"/>
      <c r="T42" s="317"/>
      <c r="U42" s="317"/>
      <c r="V42" s="317"/>
      <c r="W42" s="351" t="str">
        <f t="shared" si="1"/>
        <v> </v>
      </c>
      <c r="X42" s="319"/>
      <c r="Y42" s="381" t="str">
        <f>IF($X42="","JPN",VLOOKUP($X42,'参照ﾃｰﾌﾞﾙ'!$P$5:$R$223,3,FALSE))</f>
        <v>JPN</v>
      </c>
      <c r="Z42" s="430"/>
      <c r="AA42" s="109"/>
      <c r="AB42" s="114">
        <f>IF($O42="","",'基本データ'!$C$15)</f>
      </c>
      <c r="AC42" s="114">
        <f>IF($O42="","",'基本データ'!$C$17)</f>
      </c>
      <c r="AD42" s="319"/>
      <c r="AE42" s="319"/>
      <c r="AF42" s="319"/>
      <c r="AG42" s="332"/>
      <c r="AH42" s="333"/>
      <c r="AI42" s="334"/>
      <c r="AJ42" s="332"/>
      <c r="AK42" s="332"/>
      <c r="AL42" s="332"/>
      <c r="AM42" s="332"/>
      <c r="AN42" s="335"/>
    </row>
    <row r="43" spans="1:40" ht="14.25">
      <c r="A43" s="107"/>
      <c r="B43" s="135">
        <v>240</v>
      </c>
      <c r="C43" s="108">
        <v>4</v>
      </c>
      <c r="D43" s="163"/>
      <c r="E43" s="164"/>
      <c r="F43" s="157"/>
      <c r="G43" s="110"/>
      <c r="H43" s="247"/>
      <c r="I43" s="110"/>
      <c r="J43" s="157"/>
      <c r="K43" s="108"/>
      <c r="L43" s="361"/>
      <c r="M43" s="361"/>
      <c r="N43" s="367">
        <f>IF(M43="","",VLOOKUP(M43,'参照ﾃｰﾌﾞﾙ'!$W$6:$Y$7,2,FALSE))</f>
      </c>
      <c r="O43" s="318"/>
      <c r="P43" s="407">
        <f t="shared" si="2"/>
      </c>
      <c r="Q43" s="413"/>
      <c r="R43" s="319"/>
      <c r="S43" s="317"/>
      <c r="T43" s="317"/>
      <c r="U43" s="317"/>
      <c r="V43" s="317"/>
      <c r="W43" s="351" t="str">
        <f t="shared" si="1"/>
        <v> </v>
      </c>
      <c r="X43" s="319"/>
      <c r="Y43" s="381" t="str">
        <f>IF($X43="","JPN",VLOOKUP($X43,'参照ﾃｰﾌﾞﾙ'!$P$5:$R$223,3,FALSE))</f>
        <v>JPN</v>
      </c>
      <c r="Z43" s="430"/>
      <c r="AA43" s="109"/>
      <c r="AB43" s="114">
        <f>IF($O43="","",'基本データ'!$C$15)</f>
      </c>
      <c r="AC43" s="114">
        <f>IF($O43="","",'基本データ'!$C$17)</f>
      </c>
      <c r="AD43" s="319"/>
      <c r="AE43" s="319"/>
      <c r="AF43" s="319"/>
      <c r="AG43" s="332"/>
      <c r="AH43" s="333"/>
      <c r="AI43" s="334"/>
      <c r="AJ43" s="332"/>
      <c r="AK43" s="332"/>
      <c r="AL43" s="332"/>
      <c r="AM43" s="332"/>
      <c r="AN43" s="335"/>
    </row>
    <row r="44" spans="1:40" ht="14.25">
      <c r="A44" s="107"/>
      <c r="B44" s="135">
        <v>241</v>
      </c>
      <c r="C44" s="108">
        <v>5</v>
      </c>
      <c r="D44" s="163"/>
      <c r="E44" s="164"/>
      <c r="F44" s="157"/>
      <c r="G44" s="110"/>
      <c r="H44" s="247"/>
      <c r="I44" s="110"/>
      <c r="J44" s="157"/>
      <c r="K44" s="108"/>
      <c r="L44" s="361"/>
      <c r="M44" s="361"/>
      <c r="N44" s="367">
        <f>IF(M44="","",VLOOKUP(M44,'参照ﾃｰﾌﾞﾙ'!$W$6:$Y$7,2,FALSE))</f>
      </c>
      <c r="O44" s="318"/>
      <c r="P44" s="407">
        <f t="shared" si="2"/>
      </c>
      <c r="Q44" s="413"/>
      <c r="R44" s="319"/>
      <c r="S44" s="317"/>
      <c r="T44" s="317"/>
      <c r="U44" s="317"/>
      <c r="V44" s="317"/>
      <c r="W44" s="351" t="str">
        <f t="shared" si="1"/>
        <v> </v>
      </c>
      <c r="X44" s="319"/>
      <c r="Y44" s="381" t="str">
        <f>IF($X44="","JPN",VLOOKUP($X44,'参照ﾃｰﾌﾞﾙ'!$P$5:$R$223,3,FALSE))</f>
        <v>JPN</v>
      </c>
      <c r="Z44" s="430"/>
      <c r="AA44" s="109"/>
      <c r="AB44" s="114">
        <f>IF($O44="","",'基本データ'!$C$15)</f>
      </c>
      <c r="AC44" s="114">
        <f>IF($O44="","",'基本データ'!$C$17)</f>
      </c>
      <c r="AD44" s="319"/>
      <c r="AE44" s="319"/>
      <c r="AF44" s="319"/>
      <c r="AG44" s="332"/>
      <c r="AH44" s="333"/>
      <c r="AI44" s="334"/>
      <c r="AJ44" s="332"/>
      <c r="AK44" s="332"/>
      <c r="AL44" s="332"/>
      <c r="AM44" s="332"/>
      <c r="AN44" s="335"/>
    </row>
    <row r="45" spans="1:40" ht="14.25">
      <c r="A45" s="116"/>
      <c r="B45" s="101">
        <v>242</v>
      </c>
      <c r="C45" s="101">
        <v>6</v>
      </c>
      <c r="D45" s="165"/>
      <c r="E45" s="166"/>
      <c r="F45" s="156"/>
      <c r="G45" s="119"/>
      <c r="H45" s="246"/>
      <c r="I45" s="119"/>
      <c r="J45" s="156"/>
      <c r="K45" s="101"/>
      <c r="L45" s="362"/>
      <c r="M45" s="362"/>
      <c r="N45" s="368">
        <f>IF(M45="","",VLOOKUP(M45,'参照ﾃｰﾌﾞﾙ'!$W$6:$Y$7,2,FALSE))</f>
      </c>
      <c r="O45" s="320"/>
      <c r="P45" s="408">
        <f t="shared" si="2"/>
      </c>
      <c r="Q45" s="414"/>
      <c r="R45" s="321"/>
      <c r="S45" s="321"/>
      <c r="T45" s="321"/>
      <c r="U45" s="321"/>
      <c r="V45" s="321"/>
      <c r="W45" s="352" t="str">
        <f t="shared" si="1"/>
        <v> </v>
      </c>
      <c r="X45" s="321"/>
      <c r="Y45" s="382" t="str">
        <f>IF($X45="","JPN",VLOOKUP($X45,'参照ﾃｰﾌﾞﾙ'!$P$5:$R$223,3,FALSE))</f>
        <v>JPN</v>
      </c>
      <c r="Z45" s="431"/>
      <c r="AA45" s="117"/>
      <c r="AB45" s="118">
        <f>IF($O45="","",'基本データ'!$C$15)</f>
      </c>
      <c r="AC45" s="118">
        <f>IF($O45="","",'基本データ'!$C$17)</f>
      </c>
      <c r="AD45" s="321"/>
      <c r="AE45" s="321"/>
      <c r="AF45" s="321"/>
      <c r="AG45" s="336"/>
      <c r="AH45" s="337"/>
      <c r="AI45" s="338"/>
      <c r="AJ45" s="336"/>
      <c r="AK45" s="336"/>
      <c r="AL45" s="336"/>
      <c r="AM45" s="336"/>
      <c r="AN45" s="339"/>
    </row>
    <row r="46" spans="1:40" ht="14.25">
      <c r="A46" s="123">
        <v>8</v>
      </c>
      <c r="B46" s="135">
        <v>243</v>
      </c>
      <c r="C46" s="108">
        <v>1</v>
      </c>
      <c r="D46" s="285"/>
      <c r="E46" s="43">
        <f>IF($D46="","",VLOOKUP($D46,'参照ﾃｰﾌﾞﾙ'!$A$5:$F$395,3,FALSE))</f>
      </c>
      <c r="F46" s="58">
        <f>IF($D46="","",VLOOKUP(D46,'参照ﾃｰﾌﾞﾙ'!$A$5:$F$395,4,FALSE))</f>
      </c>
      <c r="G46" s="291"/>
      <c r="H46" s="248">
        <f>IF(G46="","",VLOOKUP(G46,'参照ﾃｰﾌﾞﾙ'!$H$5:$I$64,2))</f>
      </c>
      <c r="I46" s="315"/>
      <c r="J46" s="158">
        <f>IF(I46="","",VLOOKUP(I46,'参照ﾃｰﾌﾞﾙ'!$W$5:$Y$9,2,FALSE))</f>
      </c>
      <c r="K46" s="314"/>
      <c r="L46" s="363"/>
      <c r="M46" s="363"/>
      <c r="N46" s="369">
        <f>IF(M46="","",VLOOKUP(M46,'参照ﾃｰﾌﾞﾙ'!$W$6:$Y$7,2,FALSE))</f>
      </c>
      <c r="O46" s="322"/>
      <c r="P46" s="409">
        <f t="shared" si="2"/>
      </c>
      <c r="Q46" s="415"/>
      <c r="R46" s="323"/>
      <c r="S46" s="317"/>
      <c r="T46" s="317"/>
      <c r="U46" s="317"/>
      <c r="V46" s="317"/>
      <c r="W46" s="353" t="str">
        <f t="shared" si="1"/>
        <v> </v>
      </c>
      <c r="X46" s="323"/>
      <c r="Y46" s="383" t="str">
        <f>IF($X46="","JPN",VLOOKUP($X46,'参照ﾃｰﾌﾞﾙ'!$P$5:$R$223,3,FALSE))</f>
        <v>JPN</v>
      </c>
      <c r="Z46" s="432"/>
      <c r="AA46" s="124"/>
      <c r="AB46" s="125">
        <f>IF($O46="","",'基本データ'!$C$15)</f>
      </c>
      <c r="AC46" s="125">
        <f>IF($O46="","",'基本データ'!$C$17)</f>
      </c>
      <c r="AD46" s="323"/>
      <c r="AE46" s="323"/>
      <c r="AF46" s="323"/>
      <c r="AG46" s="315"/>
      <c r="AH46" s="329"/>
      <c r="AI46" s="330"/>
      <c r="AJ46" s="315"/>
      <c r="AK46" s="315"/>
      <c r="AL46" s="315"/>
      <c r="AM46" s="315"/>
      <c r="AN46" s="331"/>
    </row>
    <row r="47" spans="1:40" ht="14.25">
      <c r="A47" s="107"/>
      <c r="B47" s="135">
        <v>244</v>
      </c>
      <c r="C47" s="108">
        <v>2</v>
      </c>
      <c r="D47" s="163"/>
      <c r="E47" s="164"/>
      <c r="F47" s="157"/>
      <c r="G47" s="110"/>
      <c r="H47" s="247"/>
      <c r="I47" s="110"/>
      <c r="J47" s="157"/>
      <c r="K47" s="108"/>
      <c r="L47" s="361"/>
      <c r="M47" s="361"/>
      <c r="N47" s="367">
        <f>IF(M47="","",VLOOKUP(M47,'参照ﾃｰﾌﾞﾙ'!$W$6:$Y$7,2,FALSE))</f>
      </c>
      <c r="O47" s="318"/>
      <c r="P47" s="407">
        <f t="shared" si="2"/>
      </c>
      <c r="Q47" s="413"/>
      <c r="R47" s="319"/>
      <c r="S47" s="317"/>
      <c r="T47" s="317"/>
      <c r="U47" s="317"/>
      <c r="V47" s="317"/>
      <c r="W47" s="351" t="str">
        <f t="shared" si="1"/>
        <v> </v>
      </c>
      <c r="X47" s="319"/>
      <c r="Y47" s="381" t="str">
        <f>IF($X47="","JPN",VLOOKUP($X47,'参照ﾃｰﾌﾞﾙ'!$P$5:$R$223,3,FALSE))</f>
        <v>JPN</v>
      </c>
      <c r="Z47" s="430"/>
      <c r="AA47" s="109"/>
      <c r="AB47" s="114">
        <f>IF($O47="","",'基本データ'!$C$15)</f>
      </c>
      <c r="AC47" s="114">
        <f>IF($O47="","",'基本データ'!$C$17)</f>
      </c>
      <c r="AD47" s="319"/>
      <c r="AE47" s="319"/>
      <c r="AF47" s="319"/>
      <c r="AG47" s="332"/>
      <c r="AH47" s="333"/>
      <c r="AI47" s="334"/>
      <c r="AJ47" s="332"/>
      <c r="AK47" s="332"/>
      <c r="AL47" s="332"/>
      <c r="AM47" s="332"/>
      <c r="AN47" s="335"/>
    </row>
    <row r="48" spans="1:40" ht="14.25">
      <c r="A48" s="107"/>
      <c r="B48" s="135">
        <v>245</v>
      </c>
      <c r="C48" s="108">
        <v>3</v>
      </c>
      <c r="D48" s="163"/>
      <c r="E48" s="164"/>
      <c r="F48" s="157"/>
      <c r="G48" s="110"/>
      <c r="H48" s="247"/>
      <c r="I48" s="110"/>
      <c r="J48" s="157"/>
      <c r="K48" s="108"/>
      <c r="L48" s="361"/>
      <c r="M48" s="361"/>
      <c r="N48" s="367">
        <f>IF(M48="","",VLOOKUP(M48,'参照ﾃｰﾌﾞﾙ'!$W$6:$Y$7,2,FALSE))</f>
      </c>
      <c r="O48" s="318"/>
      <c r="P48" s="407">
        <f t="shared" si="2"/>
      </c>
      <c r="Q48" s="413"/>
      <c r="R48" s="319"/>
      <c r="S48" s="317"/>
      <c r="T48" s="317"/>
      <c r="U48" s="317"/>
      <c r="V48" s="317"/>
      <c r="W48" s="351" t="str">
        <f t="shared" si="1"/>
        <v> </v>
      </c>
      <c r="X48" s="319"/>
      <c r="Y48" s="381" t="str">
        <f>IF($X48="","JPN",VLOOKUP($X48,'参照ﾃｰﾌﾞﾙ'!$P$5:$R$223,3,FALSE))</f>
        <v>JPN</v>
      </c>
      <c r="Z48" s="430"/>
      <c r="AA48" s="109"/>
      <c r="AB48" s="114">
        <f>IF($O48="","",'基本データ'!$C$15)</f>
      </c>
      <c r="AC48" s="114">
        <f>IF($O48="","",'基本データ'!$C$17)</f>
      </c>
      <c r="AD48" s="319"/>
      <c r="AE48" s="319"/>
      <c r="AF48" s="319"/>
      <c r="AG48" s="332"/>
      <c r="AH48" s="333"/>
      <c r="AI48" s="334"/>
      <c r="AJ48" s="332"/>
      <c r="AK48" s="332"/>
      <c r="AL48" s="332"/>
      <c r="AM48" s="332"/>
      <c r="AN48" s="335"/>
    </row>
    <row r="49" spans="1:40" ht="14.25">
      <c r="A49" s="107"/>
      <c r="B49" s="135">
        <v>246</v>
      </c>
      <c r="C49" s="108">
        <v>4</v>
      </c>
      <c r="D49" s="163"/>
      <c r="E49" s="164"/>
      <c r="F49" s="157"/>
      <c r="G49" s="110"/>
      <c r="H49" s="247"/>
      <c r="I49" s="110"/>
      <c r="J49" s="157"/>
      <c r="K49" s="108"/>
      <c r="L49" s="361"/>
      <c r="M49" s="361"/>
      <c r="N49" s="367">
        <f>IF(M49="","",VLOOKUP(M49,'参照ﾃｰﾌﾞﾙ'!$W$6:$Y$7,2,FALSE))</f>
      </c>
      <c r="O49" s="318"/>
      <c r="P49" s="407">
        <f t="shared" si="2"/>
      </c>
      <c r="Q49" s="413"/>
      <c r="R49" s="319"/>
      <c r="S49" s="317"/>
      <c r="T49" s="317"/>
      <c r="U49" s="317"/>
      <c r="V49" s="317"/>
      <c r="W49" s="351" t="str">
        <f t="shared" si="1"/>
        <v> </v>
      </c>
      <c r="X49" s="319"/>
      <c r="Y49" s="381" t="str">
        <f>IF($X49="","JPN",VLOOKUP($X49,'参照ﾃｰﾌﾞﾙ'!$P$5:$R$223,3,FALSE))</f>
        <v>JPN</v>
      </c>
      <c r="Z49" s="430"/>
      <c r="AA49" s="109"/>
      <c r="AB49" s="114">
        <f>IF($O49="","",'基本データ'!$C$15)</f>
      </c>
      <c r="AC49" s="114">
        <f>IF($O49="","",'基本データ'!$C$17)</f>
      </c>
      <c r="AD49" s="319"/>
      <c r="AE49" s="319"/>
      <c r="AF49" s="319"/>
      <c r="AG49" s="332"/>
      <c r="AH49" s="333"/>
      <c r="AI49" s="334"/>
      <c r="AJ49" s="332"/>
      <c r="AK49" s="332"/>
      <c r="AL49" s="332"/>
      <c r="AM49" s="332"/>
      <c r="AN49" s="335"/>
    </row>
    <row r="50" spans="1:40" ht="14.25">
      <c r="A50" s="107"/>
      <c r="B50" s="135">
        <v>247</v>
      </c>
      <c r="C50" s="108">
        <v>5</v>
      </c>
      <c r="D50" s="163"/>
      <c r="E50" s="164"/>
      <c r="F50" s="157"/>
      <c r="G50" s="110"/>
      <c r="H50" s="247"/>
      <c r="I50" s="110"/>
      <c r="J50" s="157"/>
      <c r="K50" s="108"/>
      <c r="L50" s="361"/>
      <c r="M50" s="361"/>
      <c r="N50" s="367">
        <f>IF(M50="","",VLOOKUP(M50,'参照ﾃｰﾌﾞﾙ'!$W$6:$Y$7,2,FALSE))</f>
      </c>
      <c r="O50" s="318"/>
      <c r="P50" s="407">
        <f t="shared" si="2"/>
      </c>
      <c r="Q50" s="413"/>
      <c r="R50" s="319"/>
      <c r="S50" s="317"/>
      <c r="T50" s="317"/>
      <c r="U50" s="317"/>
      <c r="V50" s="317"/>
      <c r="W50" s="351" t="str">
        <f t="shared" si="1"/>
        <v> </v>
      </c>
      <c r="X50" s="319"/>
      <c r="Y50" s="381" t="str">
        <f>IF($X50="","JPN",VLOOKUP($X50,'参照ﾃｰﾌﾞﾙ'!$P$5:$R$223,3,FALSE))</f>
        <v>JPN</v>
      </c>
      <c r="Z50" s="430"/>
      <c r="AA50" s="109"/>
      <c r="AB50" s="114">
        <f>IF($O50="","",'基本データ'!$C$15)</f>
      </c>
      <c r="AC50" s="114">
        <f>IF($O50="","",'基本データ'!$C$17)</f>
      </c>
      <c r="AD50" s="319"/>
      <c r="AE50" s="319"/>
      <c r="AF50" s="319"/>
      <c r="AG50" s="332"/>
      <c r="AH50" s="333"/>
      <c r="AI50" s="334"/>
      <c r="AJ50" s="332"/>
      <c r="AK50" s="332"/>
      <c r="AL50" s="332"/>
      <c r="AM50" s="332"/>
      <c r="AN50" s="335"/>
    </row>
    <row r="51" spans="1:40" ht="14.25">
      <c r="A51" s="116"/>
      <c r="B51" s="101">
        <v>248</v>
      </c>
      <c r="C51" s="101">
        <v>6</v>
      </c>
      <c r="D51" s="165"/>
      <c r="E51" s="166"/>
      <c r="F51" s="156"/>
      <c r="G51" s="119"/>
      <c r="H51" s="246"/>
      <c r="I51" s="119"/>
      <c r="J51" s="156"/>
      <c r="K51" s="101"/>
      <c r="L51" s="362"/>
      <c r="M51" s="362"/>
      <c r="N51" s="368">
        <f>IF(M51="","",VLOOKUP(M51,'参照ﾃｰﾌﾞﾙ'!$W$6:$Y$7,2,FALSE))</f>
      </c>
      <c r="O51" s="320"/>
      <c r="P51" s="408">
        <f t="shared" si="2"/>
      </c>
      <c r="Q51" s="414"/>
      <c r="R51" s="321"/>
      <c r="S51" s="321"/>
      <c r="T51" s="321"/>
      <c r="U51" s="321"/>
      <c r="V51" s="321"/>
      <c r="W51" s="352" t="str">
        <f t="shared" si="1"/>
        <v> </v>
      </c>
      <c r="X51" s="321"/>
      <c r="Y51" s="382" t="str">
        <f>IF($X51="","JPN",VLOOKUP($X51,'参照ﾃｰﾌﾞﾙ'!$P$5:$R$223,3,FALSE))</f>
        <v>JPN</v>
      </c>
      <c r="Z51" s="431"/>
      <c r="AA51" s="117"/>
      <c r="AB51" s="118">
        <f>IF($O51="","",'基本データ'!$C$15)</f>
      </c>
      <c r="AC51" s="118">
        <f>IF($O51="","",'基本データ'!$C$17)</f>
      </c>
      <c r="AD51" s="321"/>
      <c r="AE51" s="321"/>
      <c r="AF51" s="321"/>
      <c r="AG51" s="336"/>
      <c r="AH51" s="337"/>
      <c r="AI51" s="338"/>
      <c r="AJ51" s="336"/>
      <c r="AK51" s="336"/>
      <c r="AL51" s="336"/>
      <c r="AM51" s="336"/>
      <c r="AN51" s="339"/>
    </row>
    <row r="52" spans="1:40" ht="14.25">
      <c r="A52" s="123">
        <v>9</v>
      </c>
      <c r="B52" s="135">
        <v>249</v>
      </c>
      <c r="C52" s="108">
        <v>1</v>
      </c>
      <c r="D52" s="285"/>
      <c r="E52" s="43">
        <f>IF($D52="","",VLOOKUP($D52,'参照ﾃｰﾌﾞﾙ'!$A$5:$F$395,3,FALSE))</f>
      </c>
      <c r="F52" s="58">
        <f>IF($D52="","",VLOOKUP(D52,'参照ﾃｰﾌﾞﾙ'!$A$5:$F$395,4,FALSE))</f>
      </c>
      <c r="G52" s="291"/>
      <c r="H52" s="248">
        <f>IF(G52="","",VLOOKUP(G52,'参照ﾃｰﾌﾞﾙ'!$H$5:$I$64,2))</f>
      </c>
      <c r="I52" s="315"/>
      <c r="J52" s="158">
        <f>IF(I52="","",VLOOKUP(I52,'参照ﾃｰﾌﾞﾙ'!$W$5:$Y$9,2,FALSE))</f>
      </c>
      <c r="K52" s="314"/>
      <c r="L52" s="363"/>
      <c r="M52" s="363"/>
      <c r="N52" s="369">
        <f>IF(M52="","",VLOOKUP(M52,'参照ﾃｰﾌﾞﾙ'!$W$6:$Y$7,2,FALSE))</f>
      </c>
      <c r="O52" s="322"/>
      <c r="P52" s="409">
        <f t="shared" si="2"/>
      </c>
      <c r="Q52" s="415"/>
      <c r="R52" s="323"/>
      <c r="S52" s="317"/>
      <c r="T52" s="317"/>
      <c r="U52" s="317"/>
      <c r="V52" s="317"/>
      <c r="W52" s="353" t="str">
        <f t="shared" si="1"/>
        <v> </v>
      </c>
      <c r="X52" s="323"/>
      <c r="Y52" s="383" t="str">
        <f>IF($X52="","JPN",VLOOKUP($X52,'参照ﾃｰﾌﾞﾙ'!$P$5:$R$223,3,FALSE))</f>
        <v>JPN</v>
      </c>
      <c r="Z52" s="432"/>
      <c r="AA52" s="124"/>
      <c r="AB52" s="125">
        <f>IF($O52="","",'基本データ'!$C$15)</f>
      </c>
      <c r="AC52" s="125">
        <f>IF($O52="","",'基本データ'!$C$17)</f>
      </c>
      <c r="AD52" s="323"/>
      <c r="AE52" s="323"/>
      <c r="AF52" s="323"/>
      <c r="AG52" s="315"/>
      <c r="AH52" s="329"/>
      <c r="AI52" s="330"/>
      <c r="AJ52" s="315"/>
      <c r="AK52" s="315"/>
      <c r="AL52" s="315"/>
      <c r="AM52" s="315"/>
      <c r="AN52" s="331"/>
    </row>
    <row r="53" spans="1:40" ht="14.25">
      <c r="A53" s="107"/>
      <c r="B53" s="135">
        <v>250</v>
      </c>
      <c r="C53" s="108">
        <v>2</v>
      </c>
      <c r="D53" s="163"/>
      <c r="E53" s="164"/>
      <c r="F53" s="157"/>
      <c r="G53" s="110"/>
      <c r="H53" s="247"/>
      <c r="I53" s="110"/>
      <c r="J53" s="157"/>
      <c r="K53" s="108"/>
      <c r="L53" s="361"/>
      <c r="M53" s="361"/>
      <c r="N53" s="367">
        <f>IF(M53="","",VLOOKUP(M53,'参照ﾃｰﾌﾞﾙ'!$W$6:$Y$7,2,FALSE))</f>
      </c>
      <c r="O53" s="318"/>
      <c r="P53" s="407">
        <f t="shared" si="2"/>
      </c>
      <c r="Q53" s="413"/>
      <c r="R53" s="319"/>
      <c r="S53" s="317"/>
      <c r="T53" s="317"/>
      <c r="U53" s="317"/>
      <c r="V53" s="317"/>
      <c r="W53" s="351" t="str">
        <f t="shared" si="1"/>
        <v> </v>
      </c>
      <c r="X53" s="319"/>
      <c r="Y53" s="381" t="str">
        <f>IF($X53="","JPN",VLOOKUP($X53,'参照ﾃｰﾌﾞﾙ'!$P$5:$R$223,3,FALSE))</f>
        <v>JPN</v>
      </c>
      <c r="Z53" s="430"/>
      <c r="AA53" s="109"/>
      <c r="AB53" s="114">
        <f>IF($O53="","",'基本データ'!$C$15)</f>
      </c>
      <c r="AC53" s="114">
        <f>IF($O53="","",'基本データ'!$C$17)</f>
      </c>
      <c r="AD53" s="319"/>
      <c r="AE53" s="319"/>
      <c r="AF53" s="319"/>
      <c r="AG53" s="332"/>
      <c r="AH53" s="333"/>
      <c r="AI53" s="334"/>
      <c r="AJ53" s="332"/>
      <c r="AK53" s="332"/>
      <c r="AL53" s="332"/>
      <c r="AM53" s="332"/>
      <c r="AN53" s="335"/>
    </row>
    <row r="54" spans="1:40" ht="14.25">
      <c r="A54" s="107"/>
      <c r="B54" s="135">
        <v>251</v>
      </c>
      <c r="C54" s="108">
        <v>3</v>
      </c>
      <c r="D54" s="163"/>
      <c r="E54" s="164"/>
      <c r="F54" s="157"/>
      <c r="G54" s="110"/>
      <c r="H54" s="247"/>
      <c r="I54" s="110"/>
      <c r="J54" s="157"/>
      <c r="K54" s="108"/>
      <c r="L54" s="361"/>
      <c r="M54" s="361"/>
      <c r="N54" s="367">
        <f>IF(M54="","",VLOOKUP(M54,'参照ﾃｰﾌﾞﾙ'!$W$6:$Y$7,2,FALSE))</f>
      </c>
      <c r="O54" s="318"/>
      <c r="P54" s="407">
        <f t="shared" si="2"/>
      </c>
      <c r="Q54" s="413"/>
      <c r="R54" s="319"/>
      <c r="S54" s="317"/>
      <c r="T54" s="317"/>
      <c r="U54" s="317"/>
      <c r="V54" s="317"/>
      <c r="W54" s="351" t="str">
        <f t="shared" si="1"/>
        <v> </v>
      </c>
      <c r="X54" s="319"/>
      <c r="Y54" s="381" t="str">
        <f>IF($X54="","JPN",VLOOKUP($X54,'参照ﾃｰﾌﾞﾙ'!$P$5:$R$223,3,FALSE))</f>
        <v>JPN</v>
      </c>
      <c r="Z54" s="430"/>
      <c r="AA54" s="109"/>
      <c r="AB54" s="114">
        <f>IF($O54="","",'基本データ'!$C$15)</f>
      </c>
      <c r="AC54" s="114">
        <f>IF($O54="","",'基本データ'!$C$17)</f>
      </c>
      <c r="AD54" s="319"/>
      <c r="AE54" s="319"/>
      <c r="AF54" s="319"/>
      <c r="AG54" s="332"/>
      <c r="AH54" s="333"/>
      <c r="AI54" s="334"/>
      <c r="AJ54" s="332"/>
      <c r="AK54" s="332"/>
      <c r="AL54" s="332"/>
      <c r="AM54" s="332"/>
      <c r="AN54" s="335"/>
    </row>
    <row r="55" spans="1:40" ht="14.25">
      <c r="A55" s="107"/>
      <c r="B55" s="135">
        <v>252</v>
      </c>
      <c r="C55" s="108">
        <v>4</v>
      </c>
      <c r="D55" s="163"/>
      <c r="E55" s="164"/>
      <c r="F55" s="157"/>
      <c r="G55" s="110"/>
      <c r="H55" s="247"/>
      <c r="I55" s="110"/>
      <c r="J55" s="157"/>
      <c r="K55" s="108"/>
      <c r="L55" s="361"/>
      <c r="M55" s="361"/>
      <c r="N55" s="367">
        <f>IF(M55="","",VLOOKUP(M55,'参照ﾃｰﾌﾞﾙ'!$W$6:$Y$7,2,FALSE))</f>
      </c>
      <c r="O55" s="318"/>
      <c r="P55" s="407">
        <f t="shared" si="2"/>
      </c>
      <c r="Q55" s="413"/>
      <c r="R55" s="319"/>
      <c r="S55" s="317"/>
      <c r="T55" s="317"/>
      <c r="U55" s="317"/>
      <c r="V55" s="317"/>
      <c r="W55" s="351" t="str">
        <f t="shared" si="1"/>
        <v> </v>
      </c>
      <c r="X55" s="319"/>
      <c r="Y55" s="381" t="str">
        <f>IF($X55="","JPN",VLOOKUP($X55,'参照ﾃｰﾌﾞﾙ'!$P$5:$R$223,3,FALSE))</f>
        <v>JPN</v>
      </c>
      <c r="Z55" s="430"/>
      <c r="AA55" s="109"/>
      <c r="AB55" s="114">
        <f>IF($O55="","",'基本データ'!$C$15)</f>
      </c>
      <c r="AC55" s="114">
        <f>IF($O55="","",'基本データ'!$C$17)</f>
      </c>
      <c r="AD55" s="319"/>
      <c r="AE55" s="319"/>
      <c r="AF55" s="319"/>
      <c r="AG55" s="332"/>
      <c r="AH55" s="333"/>
      <c r="AI55" s="334"/>
      <c r="AJ55" s="332"/>
      <c r="AK55" s="332"/>
      <c r="AL55" s="332"/>
      <c r="AM55" s="332"/>
      <c r="AN55" s="335"/>
    </row>
    <row r="56" spans="1:40" ht="14.25">
      <c r="A56" s="107"/>
      <c r="B56" s="135">
        <v>253</v>
      </c>
      <c r="C56" s="108">
        <v>5</v>
      </c>
      <c r="D56" s="163"/>
      <c r="E56" s="164"/>
      <c r="F56" s="157"/>
      <c r="G56" s="110"/>
      <c r="H56" s="247"/>
      <c r="I56" s="110"/>
      <c r="J56" s="157"/>
      <c r="K56" s="108"/>
      <c r="L56" s="361"/>
      <c r="M56" s="361"/>
      <c r="N56" s="367">
        <f>IF(M56="","",VLOOKUP(M56,'参照ﾃｰﾌﾞﾙ'!$W$6:$Y$7,2,FALSE))</f>
      </c>
      <c r="O56" s="318"/>
      <c r="P56" s="407">
        <f t="shared" si="2"/>
      </c>
      <c r="Q56" s="413"/>
      <c r="R56" s="319"/>
      <c r="S56" s="317"/>
      <c r="T56" s="317"/>
      <c r="U56" s="317"/>
      <c r="V56" s="317"/>
      <c r="W56" s="351" t="str">
        <f t="shared" si="1"/>
        <v> </v>
      </c>
      <c r="X56" s="319"/>
      <c r="Y56" s="381" t="str">
        <f>IF($X56="","JPN",VLOOKUP($X56,'参照ﾃｰﾌﾞﾙ'!$P$5:$R$223,3,FALSE))</f>
        <v>JPN</v>
      </c>
      <c r="Z56" s="430"/>
      <c r="AA56" s="109"/>
      <c r="AB56" s="114">
        <f>IF($O56="","",'基本データ'!$C$15)</f>
      </c>
      <c r="AC56" s="114">
        <f>IF($O56="","",'基本データ'!$C$17)</f>
      </c>
      <c r="AD56" s="319"/>
      <c r="AE56" s="319"/>
      <c r="AF56" s="319"/>
      <c r="AG56" s="332"/>
      <c r="AH56" s="333"/>
      <c r="AI56" s="334"/>
      <c r="AJ56" s="332"/>
      <c r="AK56" s="332"/>
      <c r="AL56" s="332"/>
      <c r="AM56" s="332"/>
      <c r="AN56" s="335"/>
    </row>
    <row r="57" spans="1:40" ht="14.25">
      <c r="A57" s="116"/>
      <c r="B57" s="101">
        <v>254</v>
      </c>
      <c r="C57" s="101">
        <v>6</v>
      </c>
      <c r="D57" s="165"/>
      <c r="E57" s="166"/>
      <c r="F57" s="156"/>
      <c r="G57" s="119"/>
      <c r="H57" s="246"/>
      <c r="I57" s="119"/>
      <c r="J57" s="156"/>
      <c r="K57" s="101"/>
      <c r="L57" s="362"/>
      <c r="M57" s="362"/>
      <c r="N57" s="368">
        <f>IF(M57="","",VLOOKUP(M57,'参照ﾃｰﾌﾞﾙ'!$W$6:$Y$7,2,FALSE))</f>
      </c>
      <c r="O57" s="320"/>
      <c r="P57" s="408">
        <f t="shared" si="2"/>
      </c>
      <c r="Q57" s="414"/>
      <c r="R57" s="321"/>
      <c r="S57" s="321"/>
      <c r="T57" s="321"/>
      <c r="U57" s="321"/>
      <c r="V57" s="321"/>
      <c r="W57" s="352" t="str">
        <f t="shared" si="1"/>
        <v> </v>
      </c>
      <c r="X57" s="321"/>
      <c r="Y57" s="382" t="str">
        <f>IF($X57="","JPN",VLOOKUP($X57,'参照ﾃｰﾌﾞﾙ'!$P$5:$R$223,3,FALSE))</f>
        <v>JPN</v>
      </c>
      <c r="Z57" s="431"/>
      <c r="AA57" s="117"/>
      <c r="AB57" s="118">
        <f>IF($O57="","",'基本データ'!$C$15)</f>
      </c>
      <c r="AC57" s="118">
        <f>IF($O57="","",'基本データ'!$C$17)</f>
      </c>
      <c r="AD57" s="321"/>
      <c r="AE57" s="321"/>
      <c r="AF57" s="321"/>
      <c r="AG57" s="336"/>
      <c r="AH57" s="337"/>
      <c r="AI57" s="338"/>
      <c r="AJ57" s="336"/>
      <c r="AK57" s="336"/>
      <c r="AL57" s="336"/>
      <c r="AM57" s="336"/>
      <c r="AN57" s="339"/>
    </row>
    <row r="58" spans="1:40" ht="14.25">
      <c r="A58" s="123">
        <v>10</v>
      </c>
      <c r="B58" s="135">
        <v>255</v>
      </c>
      <c r="C58" s="108">
        <v>1</v>
      </c>
      <c r="D58" s="285"/>
      <c r="E58" s="43">
        <f>IF($D58="","",VLOOKUP($D58,'参照ﾃｰﾌﾞﾙ'!$A$5:$F$395,3,FALSE))</f>
      </c>
      <c r="F58" s="58">
        <f>IF($D58="","",VLOOKUP(D58,'参照ﾃｰﾌﾞﾙ'!$A$5:$F$395,4,FALSE))</f>
      </c>
      <c r="G58" s="291"/>
      <c r="H58" s="248">
        <f>IF(G58="","",VLOOKUP(G58,'参照ﾃｰﾌﾞﾙ'!$H$5:$I$64,2))</f>
      </c>
      <c r="I58" s="315"/>
      <c r="J58" s="158">
        <f>IF(I58="","",VLOOKUP(I58,'参照ﾃｰﾌﾞﾙ'!$W$5:$Y$9,2,FALSE))</f>
      </c>
      <c r="K58" s="314"/>
      <c r="L58" s="363"/>
      <c r="M58" s="363"/>
      <c r="N58" s="369">
        <f>IF(M58="","",VLOOKUP(M58,'参照ﾃｰﾌﾞﾙ'!$W$6:$Y$7,2,FALSE))</f>
      </c>
      <c r="O58" s="322"/>
      <c r="P58" s="409">
        <f t="shared" si="2"/>
      </c>
      <c r="Q58" s="415"/>
      <c r="R58" s="323"/>
      <c r="S58" s="317"/>
      <c r="T58" s="317"/>
      <c r="U58" s="317"/>
      <c r="V58" s="317"/>
      <c r="W58" s="353" t="str">
        <f t="shared" si="1"/>
        <v> </v>
      </c>
      <c r="X58" s="323"/>
      <c r="Y58" s="383" t="str">
        <f>IF($X58="","JPN",VLOOKUP($X58,'参照ﾃｰﾌﾞﾙ'!$P$5:$R$223,3,FALSE))</f>
        <v>JPN</v>
      </c>
      <c r="Z58" s="432"/>
      <c r="AA58" s="124"/>
      <c r="AB58" s="125">
        <f>IF($O58="","",'基本データ'!$C$15)</f>
      </c>
      <c r="AC58" s="125">
        <f>IF($O58="","",'基本データ'!$C$17)</f>
      </c>
      <c r="AD58" s="323"/>
      <c r="AE58" s="323"/>
      <c r="AF58" s="323"/>
      <c r="AG58" s="315"/>
      <c r="AH58" s="329"/>
      <c r="AI58" s="330"/>
      <c r="AJ58" s="315"/>
      <c r="AK58" s="315"/>
      <c r="AL58" s="315"/>
      <c r="AM58" s="315"/>
      <c r="AN58" s="331"/>
    </row>
    <row r="59" spans="1:40" ht="14.25">
      <c r="A59" s="107"/>
      <c r="B59" s="135">
        <v>256</v>
      </c>
      <c r="C59" s="108">
        <v>2</v>
      </c>
      <c r="D59" s="163"/>
      <c r="E59" s="164"/>
      <c r="F59" s="157"/>
      <c r="G59" s="110"/>
      <c r="H59" s="247"/>
      <c r="I59" s="110"/>
      <c r="J59" s="157"/>
      <c r="K59" s="108"/>
      <c r="L59" s="361"/>
      <c r="M59" s="361"/>
      <c r="N59" s="367">
        <f>IF(M59="","",VLOOKUP(M59,'参照ﾃｰﾌﾞﾙ'!$W$6:$Y$7,2,FALSE))</f>
      </c>
      <c r="O59" s="318"/>
      <c r="P59" s="407">
        <f t="shared" si="2"/>
      </c>
      <c r="Q59" s="413"/>
      <c r="R59" s="319"/>
      <c r="S59" s="317"/>
      <c r="T59" s="317"/>
      <c r="U59" s="317"/>
      <c r="V59" s="317"/>
      <c r="W59" s="351" t="str">
        <f t="shared" si="1"/>
        <v> </v>
      </c>
      <c r="X59" s="319"/>
      <c r="Y59" s="381" t="str">
        <f>IF($X59="","JPN",VLOOKUP($X59,'参照ﾃｰﾌﾞﾙ'!$P$5:$R$223,3,FALSE))</f>
        <v>JPN</v>
      </c>
      <c r="Z59" s="430"/>
      <c r="AA59" s="109"/>
      <c r="AB59" s="114">
        <f>IF($O59="","",'基本データ'!$C$15)</f>
      </c>
      <c r="AC59" s="114">
        <f>IF($O59="","",'基本データ'!$C$17)</f>
      </c>
      <c r="AD59" s="319"/>
      <c r="AE59" s="319"/>
      <c r="AF59" s="319"/>
      <c r="AG59" s="332"/>
      <c r="AH59" s="333"/>
      <c r="AI59" s="334"/>
      <c r="AJ59" s="332"/>
      <c r="AK59" s="332"/>
      <c r="AL59" s="332"/>
      <c r="AM59" s="332"/>
      <c r="AN59" s="335"/>
    </row>
    <row r="60" spans="1:40" ht="14.25">
      <c r="A60" s="107"/>
      <c r="B60" s="135">
        <v>257</v>
      </c>
      <c r="C60" s="108">
        <v>3</v>
      </c>
      <c r="D60" s="163"/>
      <c r="E60" s="164"/>
      <c r="F60" s="157"/>
      <c r="G60" s="110"/>
      <c r="H60" s="247"/>
      <c r="I60" s="110"/>
      <c r="J60" s="157"/>
      <c r="K60" s="108"/>
      <c r="L60" s="361"/>
      <c r="M60" s="361"/>
      <c r="N60" s="367">
        <f>IF(M60="","",VLOOKUP(M60,'参照ﾃｰﾌﾞﾙ'!$W$6:$Y$7,2,FALSE))</f>
      </c>
      <c r="O60" s="318"/>
      <c r="P60" s="407">
        <f t="shared" si="2"/>
      </c>
      <c r="Q60" s="413"/>
      <c r="R60" s="319"/>
      <c r="S60" s="317"/>
      <c r="T60" s="317"/>
      <c r="U60" s="317"/>
      <c r="V60" s="317"/>
      <c r="W60" s="351" t="str">
        <f t="shared" si="1"/>
        <v> </v>
      </c>
      <c r="X60" s="319"/>
      <c r="Y60" s="381" t="str">
        <f>IF($X60="","JPN",VLOOKUP($X60,'参照ﾃｰﾌﾞﾙ'!$P$5:$R$223,3,FALSE))</f>
        <v>JPN</v>
      </c>
      <c r="Z60" s="430"/>
      <c r="AA60" s="109"/>
      <c r="AB60" s="114">
        <f>IF($O60="","",'基本データ'!$C$15)</f>
      </c>
      <c r="AC60" s="114">
        <f>IF($O60="","",'基本データ'!$C$17)</f>
      </c>
      <c r="AD60" s="319"/>
      <c r="AE60" s="319"/>
      <c r="AF60" s="319"/>
      <c r="AG60" s="332"/>
      <c r="AH60" s="333"/>
      <c r="AI60" s="334"/>
      <c r="AJ60" s="332"/>
      <c r="AK60" s="332"/>
      <c r="AL60" s="332"/>
      <c r="AM60" s="332"/>
      <c r="AN60" s="335"/>
    </row>
    <row r="61" spans="1:40" ht="14.25">
      <c r="A61" s="107"/>
      <c r="B61" s="135">
        <v>258</v>
      </c>
      <c r="C61" s="108">
        <v>4</v>
      </c>
      <c r="D61" s="163"/>
      <c r="E61" s="164"/>
      <c r="F61" s="157"/>
      <c r="G61" s="110"/>
      <c r="H61" s="247"/>
      <c r="I61" s="110"/>
      <c r="J61" s="157"/>
      <c r="K61" s="108"/>
      <c r="L61" s="361"/>
      <c r="M61" s="361"/>
      <c r="N61" s="367">
        <f>IF(M61="","",VLOOKUP(M61,'参照ﾃｰﾌﾞﾙ'!$W$6:$Y$7,2,FALSE))</f>
      </c>
      <c r="O61" s="318"/>
      <c r="P61" s="407">
        <f t="shared" si="2"/>
      </c>
      <c r="Q61" s="413"/>
      <c r="R61" s="319"/>
      <c r="S61" s="317"/>
      <c r="T61" s="317"/>
      <c r="U61" s="317"/>
      <c r="V61" s="317"/>
      <c r="W61" s="351" t="str">
        <f t="shared" si="1"/>
        <v> </v>
      </c>
      <c r="X61" s="319"/>
      <c r="Y61" s="381" t="str">
        <f>IF($X61="","JPN",VLOOKUP($X61,'参照ﾃｰﾌﾞﾙ'!$P$5:$R$223,3,FALSE))</f>
        <v>JPN</v>
      </c>
      <c r="Z61" s="430"/>
      <c r="AA61" s="109"/>
      <c r="AB61" s="114">
        <f>IF($O61="","",'基本データ'!$C$15)</f>
      </c>
      <c r="AC61" s="114">
        <f>IF($O61="","",'基本データ'!$C$17)</f>
      </c>
      <c r="AD61" s="319"/>
      <c r="AE61" s="319"/>
      <c r="AF61" s="319"/>
      <c r="AG61" s="332"/>
      <c r="AH61" s="333"/>
      <c r="AI61" s="334"/>
      <c r="AJ61" s="332"/>
      <c r="AK61" s="332"/>
      <c r="AL61" s="332"/>
      <c r="AM61" s="332"/>
      <c r="AN61" s="335"/>
    </row>
    <row r="62" spans="1:40" ht="14.25">
      <c r="A62" s="107"/>
      <c r="B62" s="135">
        <v>259</v>
      </c>
      <c r="C62" s="108">
        <v>5</v>
      </c>
      <c r="D62" s="163"/>
      <c r="E62" s="164"/>
      <c r="F62" s="157"/>
      <c r="G62" s="110"/>
      <c r="H62" s="247"/>
      <c r="I62" s="110"/>
      <c r="J62" s="157"/>
      <c r="K62" s="108"/>
      <c r="L62" s="361"/>
      <c r="M62" s="361"/>
      <c r="N62" s="367">
        <f>IF(M62="","",VLOOKUP(M62,'参照ﾃｰﾌﾞﾙ'!$W$6:$Y$7,2,FALSE))</f>
      </c>
      <c r="O62" s="318"/>
      <c r="P62" s="407">
        <f t="shared" si="2"/>
      </c>
      <c r="Q62" s="413"/>
      <c r="R62" s="319"/>
      <c r="S62" s="317"/>
      <c r="T62" s="317"/>
      <c r="U62" s="317"/>
      <c r="V62" s="317"/>
      <c r="W62" s="351" t="str">
        <f t="shared" si="1"/>
        <v> </v>
      </c>
      <c r="X62" s="319"/>
      <c r="Y62" s="381" t="str">
        <f>IF($X62="","JPN",VLOOKUP($X62,'参照ﾃｰﾌﾞﾙ'!$P$5:$R$223,3,FALSE))</f>
        <v>JPN</v>
      </c>
      <c r="Z62" s="430"/>
      <c r="AA62" s="109"/>
      <c r="AB62" s="114">
        <f>IF($O62="","",'基本データ'!$C$15)</f>
      </c>
      <c r="AC62" s="114">
        <f>IF($O62="","",'基本データ'!$C$17)</f>
      </c>
      <c r="AD62" s="319"/>
      <c r="AE62" s="319"/>
      <c r="AF62" s="319"/>
      <c r="AG62" s="332"/>
      <c r="AH62" s="333"/>
      <c r="AI62" s="334"/>
      <c r="AJ62" s="332"/>
      <c r="AK62" s="332"/>
      <c r="AL62" s="332"/>
      <c r="AM62" s="332"/>
      <c r="AN62" s="335"/>
    </row>
    <row r="63" spans="1:40" ht="14.25">
      <c r="A63" s="116"/>
      <c r="B63" s="101">
        <v>260</v>
      </c>
      <c r="C63" s="101">
        <v>6</v>
      </c>
      <c r="D63" s="165"/>
      <c r="E63" s="166"/>
      <c r="F63" s="156"/>
      <c r="G63" s="119"/>
      <c r="H63" s="246"/>
      <c r="I63" s="119"/>
      <c r="J63" s="156"/>
      <c r="K63" s="101"/>
      <c r="L63" s="362"/>
      <c r="M63" s="362"/>
      <c r="N63" s="368">
        <f>IF(M63="","",VLOOKUP(M63,'参照ﾃｰﾌﾞﾙ'!$W$6:$Y$7,2,FALSE))</f>
      </c>
      <c r="O63" s="320"/>
      <c r="P63" s="408">
        <f t="shared" si="2"/>
      </c>
      <c r="Q63" s="414"/>
      <c r="R63" s="321"/>
      <c r="S63" s="321"/>
      <c r="T63" s="321"/>
      <c r="U63" s="321"/>
      <c r="V63" s="321"/>
      <c r="W63" s="352" t="str">
        <f t="shared" si="1"/>
        <v> </v>
      </c>
      <c r="X63" s="321"/>
      <c r="Y63" s="382" t="str">
        <f>IF($X63="","JPN",VLOOKUP($X63,'参照ﾃｰﾌﾞﾙ'!$P$5:$R$223,3,FALSE))</f>
        <v>JPN</v>
      </c>
      <c r="Z63" s="431"/>
      <c r="AA63" s="117"/>
      <c r="AB63" s="118">
        <f>IF($O63="","",'基本データ'!$C$15)</f>
      </c>
      <c r="AC63" s="118">
        <f>IF($O63="","",'基本データ'!$C$17)</f>
      </c>
      <c r="AD63" s="321"/>
      <c r="AE63" s="321"/>
      <c r="AF63" s="321"/>
      <c r="AG63" s="336"/>
      <c r="AH63" s="337"/>
      <c r="AI63" s="338"/>
      <c r="AJ63" s="336"/>
      <c r="AK63" s="336"/>
      <c r="AL63" s="336"/>
      <c r="AM63" s="336"/>
      <c r="AN63" s="339"/>
    </row>
    <row r="64" spans="1:40" ht="14.25">
      <c r="A64" s="123">
        <v>11</v>
      </c>
      <c r="B64" s="135">
        <v>261</v>
      </c>
      <c r="C64" s="138">
        <v>1</v>
      </c>
      <c r="D64" s="285"/>
      <c r="E64" s="43">
        <f>IF($D64="","",VLOOKUP($D64,'参照ﾃｰﾌﾞﾙ'!$A$5:$F$395,3,FALSE))</f>
      </c>
      <c r="F64" s="58">
        <f>IF($D64="","",VLOOKUP(D64,'参照ﾃｰﾌﾞﾙ'!$A$5:$F$395,4,FALSE))</f>
      </c>
      <c r="G64" s="291"/>
      <c r="H64" s="248">
        <f>IF(G64="","",VLOOKUP(G64,'参照ﾃｰﾌﾞﾙ'!$H$5:$I$64,2))</f>
      </c>
      <c r="I64" s="315"/>
      <c r="J64" s="158">
        <f>IF(I64="","",VLOOKUP(I64,'参照ﾃｰﾌﾞﾙ'!$W$5:$Y$9,2,FALSE))</f>
      </c>
      <c r="K64" s="314"/>
      <c r="L64" s="363"/>
      <c r="M64" s="363"/>
      <c r="N64" s="369">
        <f>IF(M64="","",VLOOKUP(M64,'参照ﾃｰﾌﾞﾙ'!$W$6:$Y$7,2,FALSE))</f>
      </c>
      <c r="O64" s="322"/>
      <c r="P64" s="409">
        <f t="shared" si="2"/>
      </c>
      <c r="Q64" s="415"/>
      <c r="R64" s="323"/>
      <c r="S64" s="317"/>
      <c r="T64" s="317"/>
      <c r="U64" s="317"/>
      <c r="V64" s="317"/>
      <c r="W64" s="353" t="str">
        <f t="shared" si="1"/>
        <v> </v>
      </c>
      <c r="X64" s="323"/>
      <c r="Y64" s="383" t="str">
        <f>IF($X64="","JPN",VLOOKUP($X64,'参照ﾃｰﾌﾞﾙ'!$P$5:$R$223,3,FALSE))</f>
        <v>JPN</v>
      </c>
      <c r="Z64" s="432"/>
      <c r="AA64" s="124"/>
      <c r="AB64" s="125">
        <f>IF($O64="","",'基本データ'!$C$15)</f>
      </c>
      <c r="AC64" s="125">
        <f>IF($O64="","",'基本データ'!$C$17)</f>
      </c>
      <c r="AD64" s="323"/>
      <c r="AE64" s="323"/>
      <c r="AF64" s="323"/>
      <c r="AG64" s="315"/>
      <c r="AH64" s="329"/>
      <c r="AI64" s="330"/>
      <c r="AJ64" s="315"/>
      <c r="AK64" s="315"/>
      <c r="AL64" s="315"/>
      <c r="AM64" s="315"/>
      <c r="AN64" s="331"/>
    </row>
    <row r="65" spans="1:40" ht="14.25">
      <c r="A65" s="107"/>
      <c r="B65" s="135">
        <v>262</v>
      </c>
      <c r="C65" s="108">
        <v>2</v>
      </c>
      <c r="D65" s="163"/>
      <c r="E65" s="164"/>
      <c r="F65" s="157"/>
      <c r="G65" s="110"/>
      <c r="H65" s="247"/>
      <c r="I65" s="110"/>
      <c r="J65" s="157"/>
      <c r="K65" s="108"/>
      <c r="L65" s="361"/>
      <c r="M65" s="361"/>
      <c r="N65" s="367">
        <f>IF(M65="","",VLOOKUP(M65,'参照ﾃｰﾌﾞﾙ'!$W$6:$Y$7,2,FALSE))</f>
      </c>
      <c r="O65" s="318"/>
      <c r="P65" s="407">
        <f t="shared" si="2"/>
      </c>
      <c r="Q65" s="413"/>
      <c r="R65" s="319"/>
      <c r="S65" s="317"/>
      <c r="T65" s="317"/>
      <c r="U65" s="317"/>
      <c r="V65" s="317"/>
      <c r="W65" s="351" t="str">
        <f t="shared" si="1"/>
        <v> </v>
      </c>
      <c r="X65" s="319"/>
      <c r="Y65" s="381" t="str">
        <f>IF($X65="","JPN",VLOOKUP($X65,'参照ﾃｰﾌﾞﾙ'!$P$5:$R$223,3,FALSE))</f>
        <v>JPN</v>
      </c>
      <c r="Z65" s="430"/>
      <c r="AA65" s="109"/>
      <c r="AB65" s="114">
        <f>IF($O65="","",'基本データ'!$C$15)</f>
      </c>
      <c r="AC65" s="114">
        <f>IF($O65="","",'基本データ'!$C$17)</f>
      </c>
      <c r="AD65" s="319"/>
      <c r="AE65" s="319"/>
      <c r="AF65" s="319"/>
      <c r="AG65" s="332"/>
      <c r="AH65" s="333"/>
      <c r="AI65" s="334"/>
      <c r="AJ65" s="332"/>
      <c r="AK65" s="332"/>
      <c r="AL65" s="332"/>
      <c r="AM65" s="332"/>
      <c r="AN65" s="335"/>
    </row>
    <row r="66" spans="1:40" ht="14.25">
      <c r="A66" s="107"/>
      <c r="B66" s="135">
        <v>263</v>
      </c>
      <c r="C66" s="108">
        <v>3</v>
      </c>
      <c r="D66" s="163"/>
      <c r="E66" s="164"/>
      <c r="F66" s="157"/>
      <c r="G66" s="110"/>
      <c r="H66" s="247"/>
      <c r="I66" s="110"/>
      <c r="J66" s="157"/>
      <c r="K66" s="108"/>
      <c r="L66" s="361"/>
      <c r="M66" s="361"/>
      <c r="N66" s="367">
        <f>IF(M66="","",VLOOKUP(M66,'参照ﾃｰﾌﾞﾙ'!$W$6:$Y$7,2,FALSE))</f>
      </c>
      <c r="O66" s="318"/>
      <c r="P66" s="407">
        <f t="shared" si="2"/>
      </c>
      <c r="Q66" s="413"/>
      <c r="R66" s="319"/>
      <c r="S66" s="317"/>
      <c r="T66" s="317"/>
      <c r="U66" s="317"/>
      <c r="V66" s="317"/>
      <c r="W66" s="351" t="str">
        <f t="shared" si="1"/>
        <v> </v>
      </c>
      <c r="X66" s="319"/>
      <c r="Y66" s="381" t="str">
        <f>IF($X66="","JPN",VLOOKUP($X66,'参照ﾃｰﾌﾞﾙ'!$P$5:$R$223,3,FALSE))</f>
        <v>JPN</v>
      </c>
      <c r="Z66" s="430"/>
      <c r="AA66" s="109"/>
      <c r="AB66" s="114">
        <f>IF($O66="","",'基本データ'!$C$15)</f>
      </c>
      <c r="AC66" s="114">
        <f>IF($O66="","",'基本データ'!$C$17)</f>
      </c>
      <c r="AD66" s="319"/>
      <c r="AE66" s="319"/>
      <c r="AF66" s="319"/>
      <c r="AG66" s="332"/>
      <c r="AH66" s="333"/>
      <c r="AI66" s="334"/>
      <c r="AJ66" s="332"/>
      <c r="AK66" s="332"/>
      <c r="AL66" s="332"/>
      <c r="AM66" s="332"/>
      <c r="AN66" s="335"/>
    </row>
    <row r="67" spans="1:40" ht="14.25">
      <c r="A67" s="107"/>
      <c r="B67" s="135">
        <v>264</v>
      </c>
      <c r="C67" s="108">
        <v>4</v>
      </c>
      <c r="D67" s="163"/>
      <c r="E67" s="164"/>
      <c r="F67" s="157"/>
      <c r="G67" s="110"/>
      <c r="H67" s="247"/>
      <c r="I67" s="110"/>
      <c r="J67" s="157"/>
      <c r="K67" s="108"/>
      <c r="L67" s="361"/>
      <c r="M67" s="361"/>
      <c r="N67" s="367">
        <f>IF(M67="","",VLOOKUP(M67,'参照ﾃｰﾌﾞﾙ'!$W$6:$Y$7,2,FALSE))</f>
      </c>
      <c r="O67" s="318"/>
      <c r="P67" s="407">
        <f aca="true" t="shared" si="3" ref="P67:P75">IF(Q67="","","-")</f>
      </c>
      <c r="Q67" s="413"/>
      <c r="R67" s="319"/>
      <c r="S67" s="317"/>
      <c r="T67" s="317"/>
      <c r="U67" s="317"/>
      <c r="V67" s="317"/>
      <c r="W67" s="351" t="str">
        <f t="shared" si="1"/>
        <v> </v>
      </c>
      <c r="X67" s="319"/>
      <c r="Y67" s="381" t="str">
        <f>IF($X67="","JPN",VLOOKUP($X67,'参照ﾃｰﾌﾞﾙ'!$P$5:$R$223,3,FALSE))</f>
        <v>JPN</v>
      </c>
      <c r="Z67" s="430"/>
      <c r="AA67" s="109"/>
      <c r="AB67" s="114">
        <f>IF($O67="","",'基本データ'!$C$15)</f>
      </c>
      <c r="AC67" s="114">
        <f>IF($O67="","",'基本データ'!$C$17)</f>
      </c>
      <c r="AD67" s="319"/>
      <c r="AE67" s="319"/>
      <c r="AF67" s="319"/>
      <c r="AG67" s="332"/>
      <c r="AH67" s="333"/>
      <c r="AI67" s="334"/>
      <c r="AJ67" s="332"/>
      <c r="AK67" s="332"/>
      <c r="AL67" s="332"/>
      <c r="AM67" s="332"/>
      <c r="AN67" s="335"/>
    </row>
    <row r="68" spans="1:40" ht="14.25">
      <c r="A68" s="107"/>
      <c r="B68" s="135">
        <v>265</v>
      </c>
      <c r="C68" s="108">
        <v>5</v>
      </c>
      <c r="D68" s="163"/>
      <c r="E68" s="164"/>
      <c r="F68" s="157"/>
      <c r="G68" s="110"/>
      <c r="H68" s="247"/>
      <c r="I68" s="110"/>
      <c r="J68" s="157"/>
      <c r="K68" s="108"/>
      <c r="L68" s="361"/>
      <c r="M68" s="361"/>
      <c r="N68" s="367">
        <f>IF(M68="","",VLOOKUP(M68,'参照ﾃｰﾌﾞﾙ'!$W$6:$Y$7,2,FALSE))</f>
      </c>
      <c r="O68" s="318"/>
      <c r="P68" s="407">
        <f t="shared" si="3"/>
      </c>
      <c r="Q68" s="413"/>
      <c r="R68" s="319"/>
      <c r="S68" s="317"/>
      <c r="T68" s="317"/>
      <c r="U68" s="317"/>
      <c r="V68" s="317"/>
      <c r="W68" s="351" t="str">
        <f t="shared" si="1"/>
        <v> </v>
      </c>
      <c r="X68" s="319"/>
      <c r="Y68" s="381" t="str">
        <f>IF($X68="","JPN",VLOOKUP($X68,'参照ﾃｰﾌﾞﾙ'!$P$5:$R$223,3,FALSE))</f>
        <v>JPN</v>
      </c>
      <c r="Z68" s="430"/>
      <c r="AA68" s="109"/>
      <c r="AB68" s="114">
        <f>IF($O68="","",'基本データ'!$C$15)</f>
      </c>
      <c r="AC68" s="114">
        <f>IF($O68="","",'基本データ'!$C$17)</f>
      </c>
      <c r="AD68" s="319"/>
      <c r="AE68" s="319"/>
      <c r="AF68" s="319"/>
      <c r="AG68" s="332"/>
      <c r="AH68" s="333"/>
      <c r="AI68" s="334"/>
      <c r="AJ68" s="332"/>
      <c r="AK68" s="332"/>
      <c r="AL68" s="332"/>
      <c r="AM68" s="332"/>
      <c r="AN68" s="335"/>
    </row>
    <row r="69" spans="1:40" ht="14.25">
      <c r="A69" s="116"/>
      <c r="B69" s="101">
        <v>266</v>
      </c>
      <c r="C69" s="101">
        <v>6</v>
      </c>
      <c r="D69" s="165"/>
      <c r="E69" s="166"/>
      <c r="F69" s="156"/>
      <c r="G69" s="119"/>
      <c r="H69" s="246"/>
      <c r="I69" s="119"/>
      <c r="J69" s="156"/>
      <c r="K69" s="101"/>
      <c r="L69" s="362"/>
      <c r="M69" s="362"/>
      <c r="N69" s="368">
        <f>IF(M69="","",VLOOKUP(M69,'参照ﾃｰﾌﾞﾙ'!$W$6:$Y$7,2,FALSE))</f>
      </c>
      <c r="O69" s="320"/>
      <c r="P69" s="408">
        <f t="shared" si="3"/>
      </c>
      <c r="Q69" s="414"/>
      <c r="R69" s="321"/>
      <c r="S69" s="321"/>
      <c r="T69" s="321"/>
      <c r="U69" s="321"/>
      <c r="V69" s="321"/>
      <c r="W69" s="352" t="str">
        <f aca="true" t="shared" si="4" ref="W69:W75">$U69&amp;" "&amp;$V69</f>
        <v> </v>
      </c>
      <c r="X69" s="321"/>
      <c r="Y69" s="382" t="str">
        <f>IF($X69="","JPN",VLOOKUP($X69,'参照ﾃｰﾌﾞﾙ'!$P$5:$R$223,3,FALSE))</f>
        <v>JPN</v>
      </c>
      <c r="Z69" s="431"/>
      <c r="AA69" s="117"/>
      <c r="AB69" s="118">
        <f>IF($O69="","",'基本データ'!$C$15)</f>
      </c>
      <c r="AC69" s="118">
        <f>IF($O69="","",'基本データ'!$C$17)</f>
      </c>
      <c r="AD69" s="321"/>
      <c r="AE69" s="321"/>
      <c r="AF69" s="321"/>
      <c r="AG69" s="336"/>
      <c r="AH69" s="337"/>
      <c r="AI69" s="338"/>
      <c r="AJ69" s="336"/>
      <c r="AK69" s="336"/>
      <c r="AL69" s="336"/>
      <c r="AM69" s="336"/>
      <c r="AN69" s="339"/>
    </row>
    <row r="70" spans="1:40" ht="14.25">
      <c r="A70" s="123">
        <v>12</v>
      </c>
      <c r="B70" s="135">
        <v>267</v>
      </c>
      <c r="C70" s="138">
        <v>1</v>
      </c>
      <c r="D70" s="285"/>
      <c r="E70" s="43">
        <f>IF($D70="","",VLOOKUP($D70,'参照ﾃｰﾌﾞﾙ'!$A$5:$F$395,3,FALSE))</f>
      </c>
      <c r="F70" s="58">
        <f>IF($D70="","",VLOOKUP(D70,'参照ﾃｰﾌﾞﾙ'!$A$5:$F$395,4,FALSE))</f>
      </c>
      <c r="G70" s="291"/>
      <c r="H70" s="248">
        <f>IF(G70="","",VLOOKUP(G70,'参照ﾃｰﾌﾞﾙ'!$H$5:$I$64,2))</f>
      </c>
      <c r="I70" s="315"/>
      <c r="J70" s="158">
        <f>IF(I70="","",VLOOKUP(I70,'参照ﾃｰﾌﾞﾙ'!$W$5:$Y$9,2,FALSE))</f>
      </c>
      <c r="K70" s="314"/>
      <c r="L70" s="363"/>
      <c r="M70" s="363"/>
      <c r="N70" s="369">
        <f>IF(M70="","",VLOOKUP(M70,'参照ﾃｰﾌﾞﾙ'!$W$6:$Y$7,2,FALSE))</f>
      </c>
      <c r="O70" s="322"/>
      <c r="P70" s="409">
        <f t="shared" si="3"/>
      </c>
      <c r="Q70" s="415"/>
      <c r="R70" s="323"/>
      <c r="S70" s="317"/>
      <c r="T70" s="317"/>
      <c r="U70" s="317"/>
      <c r="V70" s="317"/>
      <c r="W70" s="353" t="str">
        <f t="shared" si="4"/>
        <v> </v>
      </c>
      <c r="X70" s="323"/>
      <c r="Y70" s="383" t="str">
        <f>IF($X70="","JPN",VLOOKUP($X70,'参照ﾃｰﾌﾞﾙ'!$P$5:$R$223,3,FALSE))</f>
        <v>JPN</v>
      </c>
      <c r="Z70" s="432"/>
      <c r="AA70" s="124"/>
      <c r="AB70" s="125">
        <f>IF($O70="","",'基本データ'!$C$15)</f>
      </c>
      <c r="AC70" s="125">
        <f>IF($O70="","",'基本データ'!$C$17)</f>
      </c>
      <c r="AD70" s="323"/>
      <c r="AE70" s="323"/>
      <c r="AF70" s="323"/>
      <c r="AG70" s="315"/>
      <c r="AH70" s="329"/>
      <c r="AI70" s="330"/>
      <c r="AJ70" s="315"/>
      <c r="AK70" s="315"/>
      <c r="AL70" s="315"/>
      <c r="AM70" s="315"/>
      <c r="AN70" s="331"/>
    </row>
    <row r="71" spans="1:40" ht="14.25">
      <c r="A71" s="107"/>
      <c r="B71" s="135">
        <v>268</v>
      </c>
      <c r="C71" s="108">
        <v>2</v>
      </c>
      <c r="D71" s="163"/>
      <c r="E71" s="164"/>
      <c r="F71" s="157"/>
      <c r="G71" s="110"/>
      <c r="H71" s="247"/>
      <c r="I71" s="110"/>
      <c r="J71" s="157"/>
      <c r="K71" s="108"/>
      <c r="L71" s="361"/>
      <c r="M71" s="361"/>
      <c r="N71" s="367">
        <f>IF(M71="","",VLOOKUP(M71,'参照ﾃｰﾌﾞﾙ'!$W$6:$Y$7,2,FALSE))</f>
      </c>
      <c r="O71" s="318"/>
      <c r="P71" s="407">
        <f t="shared" si="3"/>
      </c>
      <c r="Q71" s="413"/>
      <c r="R71" s="319"/>
      <c r="S71" s="317"/>
      <c r="T71" s="317"/>
      <c r="U71" s="317"/>
      <c r="V71" s="317"/>
      <c r="W71" s="351" t="str">
        <f t="shared" si="4"/>
        <v> </v>
      </c>
      <c r="X71" s="319"/>
      <c r="Y71" s="381" t="str">
        <f>IF($X71="","JPN",VLOOKUP($X71,'参照ﾃｰﾌﾞﾙ'!$P$5:$R$223,3,FALSE))</f>
        <v>JPN</v>
      </c>
      <c r="Z71" s="430"/>
      <c r="AA71" s="109"/>
      <c r="AB71" s="114">
        <f>IF($O71="","",'基本データ'!$C$15)</f>
      </c>
      <c r="AC71" s="114">
        <f>IF($O71="","",'基本データ'!$C$17)</f>
      </c>
      <c r="AD71" s="319"/>
      <c r="AE71" s="319"/>
      <c r="AF71" s="319"/>
      <c r="AG71" s="332"/>
      <c r="AH71" s="333"/>
      <c r="AI71" s="334"/>
      <c r="AJ71" s="332"/>
      <c r="AK71" s="332"/>
      <c r="AL71" s="332"/>
      <c r="AM71" s="332"/>
      <c r="AN71" s="335"/>
    </row>
    <row r="72" spans="1:40" ht="14.25">
      <c r="A72" s="107"/>
      <c r="B72" s="135">
        <v>269</v>
      </c>
      <c r="C72" s="108">
        <v>3</v>
      </c>
      <c r="D72" s="163"/>
      <c r="E72" s="164"/>
      <c r="F72" s="157"/>
      <c r="G72" s="110"/>
      <c r="H72" s="247"/>
      <c r="I72" s="110"/>
      <c r="J72" s="157"/>
      <c r="K72" s="108"/>
      <c r="L72" s="361"/>
      <c r="M72" s="361"/>
      <c r="N72" s="367">
        <f>IF(M72="","",VLOOKUP(M72,'参照ﾃｰﾌﾞﾙ'!$W$6:$Y$7,2,FALSE))</f>
      </c>
      <c r="O72" s="318"/>
      <c r="P72" s="407">
        <f t="shared" si="3"/>
      </c>
      <c r="Q72" s="413"/>
      <c r="R72" s="319"/>
      <c r="S72" s="317"/>
      <c r="T72" s="317"/>
      <c r="U72" s="317"/>
      <c r="V72" s="317"/>
      <c r="W72" s="351" t="str">
        <f t="shared" si="4"/>
        <v> </v>
      </c>
      <c r="X72" s="319"/>
      <c r="Y72" s="381" t="str">
        <f>IF($X72="","JPN",VLOOKUP($X72,'参照ﾃｰﾌﾞﾙ'!$P$5:$R$223,3,FALSE))</f>
        <v>JPN</v>
      </c>
      <c r="Z72" s="430"/>
      <c r="AA72" s="109"/>
      <c r="AB72" s="114">
        <f>IF($O72="","",'基本データ'!$C$15)</f>
      </c>
      <c r="AC72" s="114">
        <f>IF($O72="","",'基本データ'!$C$17)</f>
      </c>
      <c r="AD72" s="319"/>
      <c r="AE72" s="319"/>
      <c r="AF72" s="319"/>
      <c r="AG72" s="332"/>
      <c r="AH72" s="333"/>
      <c r="AI72" s="334"/>
      <c r="AJ72" s="332"/>
      <c r="AK72" s="332"/>
      <c r="AL72" s="332"/>
      <c r="AM72" s="332"/>
      <c r="AN72" s="335"/>
    </row>
    <row r="73" spans="1:40" ht="14.25">
      <c r="A73" s="107"/>
      <c r="B73" s="135">
        <v>270</v>
      </c>
      <c r="C73" s="108">
        <v>4</v>
      </c>
      <c r="D73" s="163"/>
      <c r="E73" s="164"/>
      <c r="F73" s="157"/>
      <c r="G73" s="110"/>
      <c r="H73" s="247"/>
      <c r="I73" s="110"/>
      <c r="J73" s="157"/>
      <c r="K73" s="108"/>
      <c r="L73" s="361"/>
      <c r="M73" s="361"/>
      <c r="N73" s="367">
        <f>IF(M73="","",VLOOKUP(M73,'参照ﾃｰﾌﾞﾙ'!$W$6:$Y$7,2,FALSE))</f>
      </c>
      <c r="O73" s="318"/>
      <c r="P73" s="407">
        <f t="shared" si="3"/>
      </c>
      <c r="Q73" s="413"/>
      <c r="R73" s="319"/>
      <c r="S73" s="317"/>
      <c r="T73" s="317"/>
      <c r="U73" s="317"/>
      <c r="V73" s="317"/>
      <c r="W73" s="351" t="str">
        <f t="shared" si="4"/>
        <v> </v>
      </c>
      <c r="X73" s="319"/>
      <c r="Y73" s="381" t="str">
        <f>IF($X73="","JPN",VLOOKUP($X73,'参照ﾃｰﾌﾞﾙ'!$P$5:$R$223,3,FALSE))</f>
        <v>JPN</v>
      </c>
      <c r="Z73" s="430"/>
      <c r="AA73" s="109"/>
      <c r="AB73" s="114">
        <f>IF($O73="","",'基本データ'!$C$15)</f>
      </c>
      <c r="AC73" s="114">
        <f>IF($O73="","",'基本データ'!$C$17)</f>
      </c>
      <c r="AD73" s="319"/>
      <c r="AE73" s="319"/>
      <c r="AF73" s="319"/>
      <c r="AG73" s="332"/>
      <c r="AH73" s="333"/>
      <c r="AI73" s="334"/>
      <c r="AJ73" s="332"/>
      <c r="AK73" s="332"/>
      <c r="AL73" s="332"/>
      <c r="AM73" s="332"/>
      <c r="AN73" s="335"/>
    </row>
    <row r="74" spans="1:40" ht="14.25">
      <c r="A74" s="107"/>
      <c r="B74" s="135">
        <v>271</v>
      </c>
      <c r="C74" s="108">
        <v>5</v>
      </c>
      <c r="D74" s="163"/>
      <c r="E74" s="164"/>
      <c r="F74" s="157"/>
      <c r="G74" s="110"/>
      <c r="H74" s="247"/>
      <c r="I74" s="110"/>
      <c r="J74" s="157"/>
      <c r="K74" s="108"/>
      <c r="L74" s="361"/>
      <c r="M74" s="361"/>
      <c r="N74" s="367">
        <f>IF(M74="","",VLOOKUP(M74,'参照ﾃｰﾌﾞﾙ'!$W$6:$Y$7,2,FALSE))</f>
      </c>
      <c r="O74" s="318"/>
      <c r="P74" s="407">
        <f t="shared" si="3"/>
      </c>
      <c r="Q74" s="413"/>
      <c r="R74" s="319"/>
      <c r="S74" s="317"/>
      <c r="T74" s="317"/>
      <c r="U74" s="317"/>
      <c r="V74" s="317"/>
      <c r="W74" s="351" t="str">
        <f t="shared" si="4"/>
        <v> </v>
      </c>
      <c r="X74" s="319"/>
      <c r="Y74" s="381" t="str">
        <f>IF($X74="","JPN",VLOOKUP($X74,'参照ﾃｰﾌﾞﾙ'!$P$5:$R$223,3,FALSE))</f>
        <v>JPN</v>
      </c>
      <c r="Z74" s="430"/>
      <c r="AA74" s="109"/>
      <c r="AB74" s="114">
        <f>IF($O74="","",'基本データ'!$C$15)</f>
      </c>
      <c r="AC74" s="114">
        <f>IF($O74="","",'基本データ'!$C$17)</f>
      </c>
      <c r="AD74" s="319"/>
      <c r="AE74" s="319"/>
      <c r="AF74" s="319"/>
      <c r="AG74" s="332"/>
      <c r="AH74" s="333"/>
      <c r="AI74" s="334"/>
      <c r="AJ74" s="332"/>
      <c r="AK74" s="332"/>
      <c r="AL74" s="332"/>
      <c r="AM74" s="332"/>
      <c r="AN74" s="335"/>
    </row>
    <row r="75" spans="1:40" ht="15" thickBot="1">
      <c r="A75" s="130"/>
      <c r="B75" s="131">
        <v>272</v>
      </c>
      <c r="C75" s="131">
        <v>6</v>
      </c>
      <c r="D75" s="167"/>
      <c r="E75" s="168"/>
      <c r="F75" s="159"/>
      <c r="G75" s="134"/>
      <c r="H75" s="249"/>
      <c r="I75" s="134"/>
      <c r="J75" s="159"/>
      <c r="K75" s="131"/>
      <c r="L75" s="364"/>
      <c r="M75" s="364"/>
      <c r="N75" s="370">
        <f>IF(M75="","",VLOOKUP(M75,'参照ﾃｰﾌﾞﾙ'!$W$6:$Y$7,2,FALSE))</f>
      </c>
      <c r="O75" s="324"/>
      <c r="P75" s="410">
        <f t="shared" si="3"/>
      </c>
      <c r="Q75" s="416"/>
      <c r="R75" s="325"/>
      <c r="S75" s="325"/>
      <c r="T75" s="325"/>
      <c r="U75" s="325"/>
      <c r="V75" s="325"/>
      <c r="W75" s="354" t="str">
        <f t="shared" si="4"/>
        <v> </v>
      </c>
      <c r="X75" s="325"/>
      <c r="Y75" s="384" t="str">
        <f>IF($X75="","JPN",VLOOKUP($X75,'参照ﾃｰﾌﾞﾙ'!$P$5:$R$223,3,FALSE))</f>
        <v>JPN</v>
      </c>
      <c r="Z75" s="433"/>
      <c r="AA75" s="132"/>
      <c r="AB75" s="133">
        <f>IF($O75="","",'基本データ'!$C$15)</f>
      </c>
      <c r="AC75" s="133">
        <f>IF($O75="","",'基本データ'!$C$17)</f>
      </c>
      <c r="AD75" s="325"/>
      <c r="AE75" s="325"/>
      <c r="AF75" s="325"/>
      <c r="AG75" s="340"/>
      <c r="AH75" s="341"/>
      <c r="AI75" s="342"/>
      <c r="AJ75" s="340"/>
      <c r="AK75" s="340"/>
      <c r="AL75" s="340"/>
      <c r="AM75" s="340"/>
      <c r="AN75" s="343"/>
    </row>
  </sheetData>
  <sheetProtection password="ED4F" sheet="1"/>
  <conditionalFormatting sqref="S4:V9">
    <cfRule type="expression" priority="1" dxfId="16" stopIfTrue="1">
      <formula>$I$4=2</formula>
    </cfRule>
  </conditionalFormatting>
  <conditionalFormatting sqref="S10:V15">
    <cfRule type="expression" priority="2" dxfId="16" stopIfTrue="1">
      <formula>$I$10=2</formula>
    </cfRule>
  </conditionalFormatting>
  <conditionalFormatting sqref="S16:V21">
    <cfRule type="expression" priority="3" dxfId="16" stopIfTrue="1">
      <formula>$I$16=2</formula>
    </cfRule>
  </conditionalFormatting>
  <conditionalFormatting sqref="S22:V27">
    <cfRule type="expression" priority="4" dxfId="16" stopIfTrue="1">
      <formula>$I$22=2</formula>
    </cfRule>
  </conditionalFormatting>
  <conditionalFormatting sqref="S28:V33">
    <cfRule type="expression" priority="5" dxfId="16" stopIfTrue="1">
      <formula>$I$28=2</formula>
    </cfRule>
  </conditionalFormatting>
  <conditionalFormatting sqref="S34:V39">
    <cfRule type="expression" priority="6" dxfId="16" stopIfTrue="1">
      <formula>$I$34=2</formula>
    </cfRule>
  </conditionalFormatting>
  <conditionalFormatting sqref="S40:V45">
    <cfRule type="expression" priority="7" dxfId="16" stopIfTrue="1">
      <formula>$I$40=2</formula>
    </cfRule>
  </conditionalFormatting>
  <conditionalFormatting sqref="S46:V51">
    <cfRule type="expression" priority="8" dxfId="16" stopIfTrue="1">
      <formula>$I$46=2</formula>
    </cfRule>
  </conditionalFormatting>
  <conditionalFormatting sqref="S52:V57">
    <cfRule type="expression" priority="9" dxfId="16" stopIfTrue="1">
      <formula>$I$52=2</formula>
    </cfRule>
  </conditionalFormatting>
  <conditionalFormatting sqref="S58:V63">
    <cfRule type="expression" priority="10" dxfId="16" stopIfTrue="1">
      <formula>$I$58=2</formula>
    </cfRule>
  </conditionalFormatting>
  <conditionalFormatting sqref="S64:V69">
    <cfRule type="expression" priority="11" dxfId="16" stopIfTrue="1">
      <formula>$I$64=2</formula>
    </cfRule>
  </conditionalFormatting>
  <conditionalFormatting sqref="S70:V75">
    <cfRule type="expression" priority="12" dxfId="16" stopIfTrue="1">
      <formula>$I$70=2</formula>
    </cfRule>
  </conditionalFormatting>
  <printOptions/>
  <pageMargins left="0.75" right="0.78" top="0.38" bottom="0.33" header="0.2" footer="0.21"/>
  <pageSetup fitToHeight="1" fitToWidth="1" horizontalDpi="600" verticalDpi="600" orientation="landscape" paperSize="9" scale="54"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160"/>
  <sheetViews>
    <sheetView zoomScalePageLayoutView="0" workbookViewId="0" topLeftCell="A1">
      <selection activeCell="J3" sqref="J3"/>
    </sheetView>
  </sheetViews>
  <sheetFormatPr defaultColWidth="9.00390625" defaultRowHeight="13.5"/>
  <cols>
    <col min="1" max="1" width="3.125" style="174" customWidth="1"/>
    <col min="2" max="2" width="5.375" style="1" customWidth="1"/>
    <col min="3" max="5" width="7.875" style="1" customWidth="1"/>
    <col min="6" max="6" width="4.25390625" style="1" customWidth="1"/>
    <col min="7" max="8" width="2.875" style="1" customWidth="1"/>
    <col min="9" max="9" width="2.375" style="30" customWidth="1"/>
    <col min="10" max="10" width="8.125" style="1" customWidth="1"/>
    <col min="11" max="11" width="10.00390625" style="1" customWidth="1"/>
    <col min="12" max="12" width="7.25390625" style="1" customWidth="1"/>
    <col min="13" max="13" width="10.75390625" style="1" customWidth="1"/>
    <col min="14" max="14" width="6.875" style="1" customWidth="1"/>
    <col min="15" max="15" width="5.875" style="1" customWidth="1"/>
    <col min="16" max="16" width="6.375" style="1" customWidth="1"/>
    <col min="17" max="16384" width="9.00390625" style="1" customWidth="1"/>
  </cols>
  <sheetData>
    <row r="1" spans="1:11" ht="13.5">
      <c r="A1" s="1" t="s">
        <v>37</v>
      </c>
      <c r="K1" s="1" t="s">
        <v>667</v>
      </c>
    </row>
    <row r="2" spans="1:15" ht="9" customHeight="1">
      <c r="A2" s="9" t="s">
        <v>38</v>
      </c>
      <c r="O2" s="9" t="s">
        <v>39</v>
      </c>
    </row>
    <row r="3" spans="1:16" ht="24.75" customHeight="1" thickBot="1">
      <c r="A3" s="17"/>
      <c r="B3" s="47" t="str">
        <f>IF('基本データ'!$C$9="","",'基本データ'!$C$9)</f>
        <v>京都選手権</v>
      </c>
      <c r="C3" s="17"/>
      <c r="D3" s="17"/>
      <c r="E3" s="17"/>
      <c r="F3" s="17"/>
      <c r="G3" s="17"/>
      <c r="H3" s="17"/>
      <c r="I3" s="281"/>
      <c r="J3" s="18"/>
      <c r="K3" s="17"/>
      <c r="L3" s="17"/>
      <c r="M3" s="17" t="s">
        <v>656</v>
      </c>
      <c r="N3" s="17"/>
      <c r="O3" s="509">
        <f>IF('基本データ'!$J$5="","",'基本データ'!$J$5)</f>
      </c>
      <c r="P3" s="509"/>
    </row>
    <row r="4" ht="6" customHeight="1"/>
    <row r="5" spans="2:16" ht="13.5" customHeight="1">
      <c r="B5" s="6" t="s">
        <v>40</v>
      </c>
      <c r="C5" s="6"/>
      <c r="D5" s="6"/>
      <c r="E5" s="6"/>
      <c r="F5" s="6"/>
      <c r="K5" s="11" t="s">
        <v>54</v>
      </c>
      <c r="L5" s="510">
        <f>IF('基本データ'!C13="","",'基本データ'!C13)</f>
      </c>
      <c r="M5" s="510"/>
      <c r="N5" s="510"/>
      <c r="O5" s="510"/>
      <c r="P5" s="510"/>
    </row>
    <row r="6" spans="2:16" ht="13.5" customHeight="1">
      <c r="B6" s="5" t="s">
        <v>42</v>
      </c>
      <c r="K6" s="12"/>
      <c r="L6" s="8"/>
      <c r="M6" s="8"/>
      <c r="N6" s="8"/>
      <c r="O6" s="8"/>
      <c r="P6" s="8"/>
    </row>
    <row r="7" spans="2:16" ht="13.5" customHeight="1">
      <c r="B7" s="5" t="s">
        <v>43</v>
      </c>
      <c r="K7" s="11" t="s">
        <v>50</v>
      </c>
      <c r="L7" s="510">
        <f>IF('基本データ'!C11="","",'基本データ'!C11)</f>
      </c>
      <c r="M7" s="510"/>
      <c r="N7" s="510"/>
      <c r="O7" s="510"/>
      <c r="P7" s="510"/>
    </row>
    <row r="8" spans="2:11" ht="13.5" customHeight="1">
      <c r="B8" s="5" t="s">
        <v>44</v>
      </c>
      <c r="K8" s="5"/>
    </row>
    <row r="9" spans="2:16" ht="17.25" customHeight="1">
      <c r="B9" s="5" t="s">
        <v>822</v>
      </c>
      <c r="K9" s="13" t="s">
        <v>899</v>
      </c>
      <c r="L9" s="6"/>
      <c r="M9" s="511">
        <f>IF('基本データ'!C19="","",'基本データ'!C19)</f>
      </c>
      <c r="N9" s="511"/>
      <c r="O9" s="511"/>
      <c r="P9" s="46" t="s">
        <v>110</v>
      </c>
    </row>
    <row r="10" spans="2:16" ht="17.25" customHeight="1">
      <c r="B10" s="5" t="s">
        <v>45</v>
      </c>
      <c r="K10" s="39" t="s">
        <v>51</v>
      </c>
      <c r="L10" s="7"/>
      <c r="M10" s="512">
        <f>IF('基本データ'!C25="","",'基本データ'!C25)</f>
      </c>
      <c r="N10" s="512"/>
      <c r="O10" s="512"/>
      <c r="P10" s="46" t="s">
        <v>110</v>
      </c>
    </row>
    <row r="11" spans="2:16" ht="13.5" customHeight="1">
      <c r="B11" s="5" t="s">
        <v>46</v>
      </c>
      <c r="K11" s="9" t="s">
        <v>52</v>
      </c>
      <c r="M11" s="1">
        <f>IF('基本データ'!C28="","",'基本データ'!C28)</f>
      </c>
      <c r="P11" s="10" t="s">
        <v>53</v>
      </c>
    </row>
    <row r="12" spans="2:16" ht="13.5" customHeight="1">
      <c r="B12" s="5" t="s">
        <v>47</v>
      </c>
      <c r="K12" s="507">
        <f>IF('基本データ'!C29="","",'基本データ'!C29)</f>
      </c>
      <c r="L12" s="507"/>
      <c r="M12" s="507"/>
      <c r="N12" s="507"/>
      <c r="O12" s="507"/>
      <c r="P12" s="507"/>
    </row>
    <row r="13" spans="2:16" ht="13.5" customHeight="1">
      <c r="B13" s="5" t="s">
        <v>821</v>
      </c>
      <c r="K13" s="508"/>
      <c r="L13" s="508"/>
      <c r="M13" s="508"/>
      <c r="N13" s="508"/>
      <c r="O13" s="508"/>
      <c r="P13" s="508"/>
    </row>
    <row r="14" spans="2:16" ht="13.5" customHeight="1">
      <c r="B14" s="5" t="s">
        <v>392</v>
      </c>
      <c r="H14" s="5"/>
      <c r="I14" s="26"/>
      <c r="J14" s="151" t="s">
        <v>620</v>
      </c>
      <c r="K14" s="6">
        <f>IF('基本データ'!C21="","",'基本データ'!C21)</f>
      </c>
      <c r="L14" s="6"/>
      <c r="M14" s="152" t="s">
        <v>621</v>
      </c>
      <c r="N14" s="45">
        <f>IF('基本データ'!E31="","",'基本データ'!E31)</f>
      </c>
      <c r="O14" s="45"/>
      <c r="P14" s="6"/>
    </row>
    <row r="15" ht="6.75" customHeight="1"/>
    <row r="16" spans="2:17" ht="29.25" customHeight="1">
      <c r="B16" s="14" t="s">
        <v>48</v>
      </c>
      <c r="C16" s="14" t="s">
        <v>49</v>
      </c>
      <c r="D16" s="488" t="s">
        <v>108</v>
      </c>
      <c r="E16" s="519"/>
      <c r="F16" s="15" t="s">
        <v>622</v>
      </c>
      <c r="G16" s="139" t="s">
        <v>1723</v>
      </c>
      <c r="H16" s="16" t="s">
        <v>619</v>
      </c>
      <c r="I16" s="275" t="s">
        <v>595</v>
      </c>
      <c r="J16" s="14" t="s">
        <v>1721</v>
      </c>
      <c r="K16" s="48" t="s">
        <v>1722</v>
      </c>
      <c r="L16" s="488" t="s">
        <v>107</v>
      </c>
      <c r="M16" s="489"/>
      <c r="N16" s="489"/>
      <c r="O16" s="48" t="s">
        <v>599</v>
      </c>
      <c r="P16" s="14" t="s">
        <v>1734</v>
      </c>
      <c r="Q16" s="3"/>
    </row>
    <row r="17" spans="1:17" ht="24" customHeight="1">
      <c r="A17" s="174">
        <v>1</v>
      </c>
      <c r="B17" s="213"/>
      <c r="C17" s="213">
        <f>IF('個人エントリー'!$L6="","",'個人エントリー'!$L6&amp;'個人エントリー'!$M6&amp;'個人エントリー'!$N6)</f>
      </c>
      <c r="D17" s="497">
        <f>IF('個人エントリー'!$P6="","",'個人エントリー'!$P6)</f>
      </c>
      <c r="E17" s="498"/>
      <c r="F17" s="221">
        <f>IF('個人エントリー'!$AC6="","",'個人エントリー'!$AC6)</f>
      </c>
      <c r="G17" s="251">
        <f>IF('個人エントリー'!$AA6="","",'個人エントリー'!$AA6)</f>
      </c>
      <c r="H17" s="252">
        <f>IF('個人エントリー'!$AB6="","",'個人エントリー'!$AB6)</f>
      </c>
      <c r="I17" s="276">
        <f>IF('個人エントリー'!$J6="","",'個人エントリー'!$K6)</f>
      </c>
      <c r="J17" s="143">
        <f>IF('個人エントリー'!$D6="","",'個人エントリー'!$H6)</f>
      </c>
      <c r="K17" s="144">
        <f>IF('個人エントリー'!$D6="","",'個人エントリー'!$F6)</f>
      </c>
      <c r="L17" s="153">
        <f>IF('個人エントリー'!$AD6="","",'個人エントリー'!$AD6)</f>
      </c>
      <c r="M17" s="221">
        <f>IF('個人エントリー'!$AE6="","",'個人エントリー'!$AE6)</f>
      </c>
      <c r="N17" s="217">
        <f>IF('個人エントリー'!$AF6="","",'個人エントリー'!$AF6)</f>
      </c>
      <c r="O17" s="253">
        <f>IF('個人エントリー'!$AG6="","",'個人エントリー'!$AG6)</f>
      </c>
      <c r="P17" s="254">
        <f>IF('個人エントリー'!$AK6="","",'個人エントリー'!$AK6)</f>
      </c>
      <c r="Q17" s="3"/>
    </row>
    <row r="18" spans="1:17" ht="24" customHeight="1">
      <c r="A18" s="174">
        <v>2</v>
      </c>
      <c r="B18" s="214"/>
      <c r="C18" s="214">
        <f>IF('個人エントリー'!$L7="","",'個人エントリー'!$L7&amp;'個人エントリー'!$M7&amp;'個人エントリー'!$N7)</f>
      </c>
      <c r="D18" s="499">
        <f>IF('個人エントリー'!$P7="","",'個人エントリー'!$P7)</f>
      </c>
      <c r="E18" s="500"/>
      <c r="F18" s="222">
        <f>IF('個人エントリー'!$AC7="","",'個人エントリー'!$AC7)</f>
      </c>
      <c r="G18" s="255">
        <f>IF('個人エントリー'!$AA7="","",'個人エントリー'!$AA7)</f>
      </c>
      <c r="H18" s="256">
        <f>IF('個人エントリー'!$AB7="","",'個人エントリー'!$AB7)</f>
      </c>
      <c r="I18" s="277">
        <f>IF('個人エントリー'!$J7="","",'個人エントリー'!$K7)</f>
      </c>
      <c r="J18" s="145">
        <f>IF('個人エントリー'!$D7="","",'個人エントリー'!$H7)</f>
      </c>
      <c r="K18" s="146">
        <f>IF('個人エントリー'!$D7="","",'個人エントリー'!$F7)</f>
      </c>
      <c r="L18" s="140">
        <f>IF('個人エントリー'!$AD7="","",'個人エントリー'!$AD7)</f>
      </c>
      <c r="M18" s="222">
        <f>IF('個人エントリー'!$AE7="","",'個人エントリー'!$AE7)</f>
      </c>
      <c r="N18" s="218">
        <f>IF('個人エントリー'!$AF7="","",'個人エントリー'!$AF7)</f>
      </c>
      <c r="O18" s="235">
        <f>IF('個人エントリー'!$AG7="","",'個人エントリー'!$AG7)</f>
      </c>
      <c r="P18" s="214">
        <f>IF('個人エントリー'!$AK7="","",'個人エントリー'!$AK7)</f>
      </c>
      <c r="Q18" s="3"/>
    </row>
    <row r="19" spans="1:17" ht="24" customHeight="1">
      <c r="A19" s="174">
        <v>3</v>
      </c>
      <c r="B19" s="214"/>
      <c r="C19" s="214">
        <f>IF('個人エントリー'!$L8="","",'個人エントリー'!$L8&amp;'個人エントリー'!$M8&amp;'個人エントリー'!$N8)</f>
      </c>
      <c r="D19" s="499">
        <f>IF('個人エントリー'!$P8="","",'個人エントリー'!$P8)</f>
      </c>
      <c r="E19" s="500"/>
      <c r="F19" s="222">
        <f>IF('個人エントリー'!$AC8="","",'個人エントリー'!$AC8)</f>
      </c>
      <c r="G19" s="255">
        <f>IF('個人エントリー'!$AA8="","",'個人エントリー'!$AA8)</f>
      </c>
      <c r="H19" s="256">
        <f>IF('個人エントリー'!$AB8="","",'個人エントリー'!$AB8)</f>
      </c>
      <c r="I19" s="277">
        <f>IF('個人エントリー'!$J8="","",'個人エントリー'!$K8)</f>
      </c>
      <c r="J19" s="145">
        <f>IF('個人エントリー'!$D8="","",'個人エントリー'!$H8)</f>
      </c>
      <c r="K19" s="146">
        <f>IF('個人エントリー'!$D8="","",'個人エントリー'!$F8)</f>
      </c>
      <c r="L19" s="140">
        <f>IF('個人エントリー'!$AD8="","",'個人エントリー'!$AD8)</f>
      </c>
      <c r="M19" s="222">
        <f>IF('個人エントリー'!$AE8="","",'個人エントリー'!$AE8)</f>
      </c>
      <c r="N19" s="218">
        <f>IF('個人エントリー'!$AF8="","",'個人エントリー'!$AF8)</f>
      </c>
      <c r="O19" s="235">
        <f>IF('個人エントリー'!$AG8="","",'個人エントリー'!$AG8)</f>
      </c>
      <c r="P19" s="214">
        <f>IF('個人エントリー'!$AK8="","",'個人エントリー'!$AK8)</f>
      </c>
      <c r="Q19" s="3"/>
    </row>
    <row r="20" spans="1:17" ht="24" customHeight="1">
      <c r="A20" s="174">
        <v>4</v>
      </c>
      <c r="B20" s="214"/>
      <c r="C20" s="214">
        <f>IF('個人エントリー'!$L9="","",'個人エントリー'!$L9&amp;'個人エントリー'!$M9&amp;'個人エントリー'!$N9)</f>
      </c>
      <c r="D20" s="499">
        <f>IF('個人エントリー'!$P9="","",'個人エントリー'!$P9)</f>
      </c>
      <c r="E20" s="500"/>
      <c r="F20" s="222">
        <f>IF('個人エントリー'!$AC9="","",'個人エントリー'!$AC9)</f>
      </c>
      <c r="G20" s="255">
        <f>IF('個人エントリー'!$AA9="","",'個人エントリー'!$AA9)</f>
      </c>
      <c r="H20" s="256">
        <f>IF('個人エントリー'!$AB9="","",'個人エントリー'!$AB9)</f>
      </c>
      <c r="I20" s="277">
        <f>IF('個人エントリー'!$J9="","",'個人エントリー'!$K9)</f>
      </c>
      <c r="J20" s="145">
        <f>IF('個人エントリー'!$D9="","",'個人エントリー'!$H9)</f>
      </c>
      <c r="K20" s="146">
        <f>IF('個人エントリー'!$D9="","",'個人エントリー'!$F9)</f>
      </c>
      <c r="L20" s="140">
        <f>IF('個人エントリー'!$AD9="","",'個人エントリー'!$AD9)</f>
      </c>
      <c r="M20" s="222">
        <f>IF('個人エントリー'!$AE9="","",'個人エントリー'!$AE9)</f>
      </c>
      <c r="N20" s="218">
        <f>IF('個人エントリー'!$AF9="","",'個人エントリー'!$AF9)</f>
      </c>
      <c r="O20" s="235">
        <f>IF('個人エントリー'!$AG9="","",'個人エントリー'!$AG9)</f>
      </c>
      <c r="P20" s="214">
        <f>IF('個人エントリー'!$AK9="","",'個人エントリー'!$AK9)</f>
      </c>
      <c r="Q20" s="3"/>
    </row>
    <row r="21" spans="1:17" ht="24" customHeight="1">
      <c r="A21" s="174">
        <v>5</v>
      </c>
      <c r="B21" s="215"/>
      <c r="C21" s="215">
        <f>IF('個人エントリー'!$L10="","",'個人エントリー'!$L10&amp;'個人エントリー'!$M10&amp;'個人エントリー'!$N10)</f>
      </c>
      <c r="D21" s="495">
        <f>IF('個人エントリー'!$P10="","",'個人エントリー'!$P10)</f>
      </c>
      <c r="E21" s="496"/>
      <c r="F21" s="223">
        <f>IF('個人エントリー'!$AC10="","",'個人エントリー'!$AC10)</f>
      </c>
      <c r="G21" s="257">
        <f>IF('個人エントリー'!$AA10="","",'個人エントリー'!$AA10)</f>
      </c>
      <c r="H21" s="258">
        <f>IF('個人エントリー'!$AB10="","",'個人エントリー'!$AB10)</f>
      </c>
      <c r="I21" s="278">
        <f>IF('個人エントリー'!$J10="","",'個人エントリー'!$K10)</f>
      </c>
      <c r="J21" s="147">
        <f>IF('個人エントリー'!$D10="","",'個人エントリー'!$H10)</f>
      </c>
      <c r="K21" s="148">
        <f>IF('個人エントリー'!$D10="","",'個人エントリー'!$F10)</f>
      </c>
      <c r="L21" s="141">
        <f>IF('個人エントリー'!$AD10="","",'個人エントリー'!$AD10)</f>
      </c>
      <c r="M21" s="223">
        <f>IF('個人エントリー'!$AE10="","",'個人エントリー'!$AE10)</f>
      </c>
      <c r="N21" s="219">
        <f>IF('個人エントリー'!$AF10="","",'個人エントリー'!$AF10)</f>
      </c>
      <c r="O21" s="236">
        <f>IF('個人エントリー'!$AG10="","",'個人エントリー'!$AG10)</f>
      </c>
      <c r="P21" s="215">
        <f>IF('個人エントリー'!$AK10="","",'個人エントリー'!$AK10)</f>
      </c>
      <c r="Q21" s="3"/>
    </row>
    <row r="22" spans="1:17" ht="24" customHeight="1">
      <c r="A22" s="174">
        <v>6</v>
      </c>
      <c r="B22" s="216"/>
      <c r="C22" s="216">
        <f>IF('個人エントリー'!$L11="","",'個人エントリー'!$L11&amp;'個人エントリー'!$M11&amp;'個人エントリー'!$N11)</f>
      </c>
      <c r="D22" s="497">
        <f>IF('個人エントリー'!$P11="","",'個人エントリー'!$P11)</f>
      </c>
      <c r="E22" s="498"/>
      <c r="F22" s="224">
        <f>IF('個人エントリー'!$AC11="","",'個人エントリー'!$AC11)</f>
      </c>
      <c r="G22" s="259">
        <f>IF('個人エントリー'!$AA11="","",'個人エントリー'!$AA11)</f>
      </c>
      <c r="H22" s="260">
        <f>IF('個人エントリー'!$AB11="","",'個人エントリー'!$AB11)</f>
      </c>
      <c r="I22" s="279">
        <f>IF('個人エントリー'!$J11="","",'個人エントリー'!$K11)</f>
      </c>
      <c r="J22" s="149">
        <f>IF('個人エントリー'!$D11="","",'個人エントリー'!$H11)</f>
      </c>
      <c r="K22" s="150">
        <f>IF('個人エントリー'!$D11="","",'個人エントリー'!$F11)</f>
      </c>
      <c r="L22" s="142">
        <f>IF('個人エントリー'!$AD11="","",'個人エントリー'!$AD11)</f>
      </c>
      <c r="M22" s="224">
        <f>IF('個人エントリー'!$AE11="","",'個人エントリー'!$AE11)</f>
      </c>
      <c r="N22" s="220">
        <f>IF('個人エントリー'!$AF11="","",'個人エントリー'!$AF11)</f>
      </c>
      <c r="O22" s="261">
        <f>IF('個人エントリー'!$AG11="","",'個人エントリー'!$AG11)</f>
      </c>
      <c r="P22" s="216">
        <f>IF('個人エントリー'!$AK11="","",'個人エントリー'!$AK11)</f>
      </c>
      <c r="Q22" s="3"/>
    </row>
    <row r="23" spans="1:17" ht="24" customHeight="1">
      <c r="A23" s="174">
        <v>7</v>
      </c>
      <c r="B23" s="214"/>
      <c r="C23" s="214">
        <f>IF('個人エントリー'!$L12="","",'個人エントリー'!$L12&amp;'個人エントリー'!$M12&amp;'個人エントリー'!$N12)</f>
      </c>
      <c r="D23" s="499">
        <f>IF('個人エントリー'!$P12="","",'個人エントリー'!$P12)</f>
      </c>
      <c r="E23" s="500"/>
      <c r="F23" s="222">
        <f>IF('個人エントリー'!$AC12="","",'個人エントリー'!$AC12)</f>
      </c>
      <c r="G23" s="255">
        <f>IF('個人エントリー'!$AA12="","",'個人エントリー'!$AA12)</f>
      </c>
      <c r="H23" s="256">
        <f>IF('個人エントリー'!$AB12="","",'個人エントリー'!$AB12)</f>
      </c>
      <c r="I23" s="277">
        <f>IF('個人エントリー'!$J12="","",'個人エントリー'!$K12)</f>
      </c>
      <c r="J23" s="145">
        <f>IF('個人エントリー'!$D12="","",'個人エントリー'!$H12)</f>
      </c>
      <c r="K23" s="146">
        <f>IF('個人エントリー'!$D12="","",'個人エントリー'!$F12)</f>
      </c>
      <c r="L23" s="140">
        <f>IF('個人エントリー'!$AD12="","",'個人エントリー'!$AD12)</f>
      </c>
      <c r="M23" s="222">
        <f>IF('個人エントリー'!$AE12="","",'個人エントリー'!$AE12)</f>
      </c>
      <c r="N23" s="218">
        <f>IF('個人エントリー'!$AF12="","",'個人エントリー'!$AF12)</f>
      </c>
      <c r="O23" s="235">
        <f>IF('個人エントリー'!$AG12="","",'個人エントリー'!$AG12)</f>
      </c>
      <c r="P23" s="214">
        <f>IF('個人エントリー'!$AK12="","",'個人エントリー'!$AK12)</f>
      </c>
      <c r="Q23" s="3"/>
    </row>
    <row r="24" spans="1:17" ht="24" customHeight="1">
      <c r="A24" s="174">
        <v>8</v>
      </c>
      <c r="B24" s="214"/>
      <c r="C24" s="214">
        <f>IF('個人エントリー'!$L13="","",'個人エントリー'!$L13&amp;'個人エントリー'!$M13&amp;'個人エントリー'!$N13)</f>
      </c>
      <c r="D24" s="499">
        <f>IF('個人エントリー'!$P13="","",'個人エントリー'!$P13)</f>
      </c>
      <c r="E24" s="500"/>
      <c r="F24" s="222">
        <f>IF('個人エントリー'!$AC13="","",'個人エントリー'!$AC13)</f>
      </c>
      <c r="G24" s="255">
        <f>IF('個人エントリー'!$AA13="","",'個人エントリー'!$AA13)</f>
      </c>
      <c r="H24" s="256">
        <f>IF('個人エントリー'!$AB13="","",'個人エントリー'!$AB13)</f>
      </c>
      <c r="I24" s="277">
        <f>IF('個人エントリー'!$J13="","",'個人エントリー'!$K13)</f>
      </c>
      <c r="J24" s="145">
        <f>IF('個人エントリー'!$D13="","",'個人エントリー'!$H13)</f>
      </c>
      <c r="K24" s="146">
        <f>IF('個人エントリー'!$D13="","",'個人エントリー'!$F13)</f>
      </c>
      <c r="L24" s="140">
        <f>IF('個人エントリー'!$AD13="","",'個人エントリー'!$AD13)</f>
      </c>
      <c r="M24" s="222">
        <f>IF('個人エントリー'!$AE13="","",'個人エントリー'!$AE13)</f>
      </c>
      <c r="N24" s="218">
        <f>IF('個人エントリー'!$AF13="","",'個人エントリー'!$AF13)</f>
      </c>
      <c r="O24" s="235">
        <f>IF('個人エントリー'!$AG13="","",'個人エントリー'!$AG13)</f>
      </c>
      <c r="P24" s="214">
        <f>IF('個人エントリー'!$AK13="","",'個人エントリー'!$AK13)</f>
      </c>
      <c r="Q24" s="3"/>
    </row>
    <row r="25" spans="1:17" ht="24" customHeight="1">
      <c r="A25" s="174">
        <v>9</v>
      </c>
      <c r="B25" s="214"/>
      <c r="C25" s="214">
        <f>IF('個人エントリー'!$L14="","",'個人エントリー'!$L14&amp;'個人エントリー'!$M14&amp;'個人エントリー'!$N14)</f>
      </c>
      <c r="D25" s="499">
        <f>IF('個人エントリー'!$P14="","",'個人エントリー'!$P14)</f>
      </c>
      <c r="E25" s="500"/>
      <c r="F25" s="222">
        <f>IF('個人エントリー'!$AC14="","",'個人エントリー'!$AC14)</f>
      </c>
      <c r="G25" s="255">
        <f>IF('個人エントリー'!$AA14="","",'個人エントリー'!$AA14)</f>
      </c>
      <c r="H25" s="256">
        <f>IF('個人エントリー'!$AB14="","",'個人エントリー'!$AB14)</f>
      </c>
      <c r="I25" s="277">
        <f>IF('個人エントリー'!$J14="","",'個人エントリー'!$K14)</f>
      </c>
      <c r="J25" s="145">
        <f>IF('個人エントリー'!$D14="","",'個人エントリー'!$H14)</f>
      </c>
      <c r="K25" s="146">
        <f>IF('個人エントリー'!$D14="","",'個人エントリー'!$F14)</f>
      </c>
      <c r="L25" s="140">
        <f>IF('個人エントリー'!$AD14="","",'個人エントリー'!$AD14)</f>
      </c>
      <c r="M25" s="222">
        <f>IF('個人エントリー'!$AE14="","",'個人エントリー'!$AE14)</f>
      </c>
      <c r="N25" s="218">
        <f>IF('個人エントリー'!$AF14="","",'個人エントリー'!$AF14)</f>
      </c>
      <c r="O25" s="235">
        <f>IF('個人エントリー'!$AG14="","",'個人エントリー'!$AG14)</f>
      </c>
      <c r="P25" s="214">
        <f>IF('個人エントリー'!$AK14="","",'個人エントリー'!$AK14)</f>
      </c>
      <c r="Q25" s="3"/>
    </row>
    <row r="26" spans="1:17" ht="24" customHeight="1">
      <c r="A26" s="174">
        <v>10</v>
      </c>
      <c r="B26" s="215"/>
      <c r="C26" s="215">
        <f>IF('個人エントリー'!$L15="","",'個人エントリー'!$L15&amp;'個人エントリー'!$M15&amp;'個人エントリー'!$N15)</f>
      </c>
      <c r="D26" s="495">
        <f>IF('個人エントリー'!$P15="","",'個人エントリー'!$P15)</f>
      </c>
      <c r="E26" s="496"/>
      <c r="F26" s="223">
        <f>IF('個人エントリー'!$AC15="","",'個人エントリー'!$AC15)</f>
      </c>
      <c r="G26" s="257">
        <f>IF('個人エントリー'!$AA15="","",'個人エントリー'!$AA15)</f>
      </c>
      <c r="H26" s="258">
        <f>IF('個人エントリー'!$AB15="","",'個人エントリー'!$AB15)</f>
      </c>
      <c r="I26" s="278">
        <f>IF('個人エントリー'!$J15="","",'個人エントリー'!$K15)</f>
      </c>
      <c r="J26" s="147">
        <f>IF('個人エントリー'!$D15="","",'個人エントリー'!$H15)</f>
      </c>
      <c r="K26" s="148">
        <f>IF('個人エントリー'!$D15="","",'個人エントリー'!$F15)</f>
      </c>
      <c r="L26" s="141">
        <f>IF('個人エントリー'!$AD15="","",'個人エントリー'!$AD15)</f>
      </c>
      <c r="M26" s="223">
        <f>IF('個人エントリー'!$AE15="","",'個人エントリー'!$AE15)</f>
      </c>
      <c r="N26" s="219">
        <f>IF('個人エントリー'!$AF15="","",'個人エントリー'!$AF15)</f>
      </c>
      <c r="O26" s="236">
        <f>IF('個人エントリー'!$AG15="","",'個人エントリー'!$AG15)</f>
      </c>
      <c r="P26" s="215">
        <f>IF('個人エントリー'!$AK15="","",'個人エントリー'!$AK15)</f>
      </c>
      <c r="Q26" s="3"/>
    </row>
    <row r="27" spans="1:17" ht="24" customHeight="1">
      <c r="A27" s="174">
        <v>11</v>
      </c>
      <c r="B27" s="216"/>
      <c r="C27" s="216">
        <f>IF('個人エントリー'!$L16="","",'個人エントリー'!$L16&amp;'個人エントリー'!$M16&amp;'個人エントリー'!$N16)</f>
      </c>
      <c r="D27" s="497">
        <f>IF('個人エントリー'!$P16="","",'個人エントリー'!$P16)</f>
      </c>
      <c r="E27" s="498"/>
      <c r="F27" s="224">
        <f>IF('個人エントリー'!$AC16="","",'個人エントリー'!$AC16)</f>
      </c>
      <c r="G27" s="259">
        <f>IF('個人エントリー'!$AA16="","",'個人エントリー'!$AA16)</f>
      </c>
      <c r="H27" s="260">
        <f>IF('個人エントリー'!$AB16="","",'個人エントリー'!$AB16)</f>
      </c>
      <c r="I27" s="279">
        <f>IF('個人エントリー'!$J16="","",'個人エントリー'!$K16)</f>
      </c>
      <c r="J27" s="149">
        <f>IF('個人エントリー'!$D16="","",'個人エントリー'!$H16)</f>
      </c>
      <c r="K27" s="150">
        <f>IF('個人エントリー'!$D16="","",'個人エントリー'!$F16)</f>
      </c>
      <c r="L27" s="142">
        <f>IF('個人エントリー'!$AD16="","",'個人エントリー'!$AD16)</f>
      </c>
      <c r="M27" s="224">
        <f>IF('個人エントリー'!$AE16="","",'個人エントリー'!$AE16)</f>
      </c>
      <c r="N27" s="220">
        <f>IF('個人エントリー'!$AF16="","",'個人エントリー'!$AF16)</f>
      </c>
      <c r="O27" s="261">
        <f>IF('個人エントリー'!$AG16="","",'個人エントリー'!$AG16)</f>
      </c>
      <c r="P27" s="216">
        <f>IF('個人エントリー'!$AK16="","",'個人エントリー'!$AK16)</f>
      </c>
      <c r="Q27" s="3"/>
    </row>
    <row r="28" spans="1:17" ht="24" customHeight="1">
      <c r="A28" s="174">
        <v>12</v>
      </c>
      <c r="B28" s="214"/>
      <c r="C28" s="214">
        <f>IF('個人エントリー'!$L17="","",'個人エントリー'!$L17&amp;'個人エントリー'!$M17&amp;'個人エントリー'!$N17)</f>
      </c>
      <c r="D28" s="499">
        <f>IF('個人エントリー'!$P17="","",'個人エントリー'!$P17)</f>
      </c>
      <c r="E28" s="500"/>
      <c r="F28" s="222">
        <f>IF('個人エントリー'!$AC17="","",'個人エントリー'!$AC17)</f>
      </c>
      <c r="G28" s="255">
        <f>IF('個人エントリー'!$AA17="","",'個人エントリー'!$AA17)</f>
      </c>
      <c r="H28" s="256">
        <f>IF('個人エントリー'!$AB17="","",'個人エントリー'!$AB17)</f>
      </c>
      <c r="I28" s="277">
        <f>IF('個人エントリー'!$J17="","",'個人エントリー'!$K17)</f>
      </c>
      <c r="J28" s="145">
        <f>IF('個人エントリー'!$D17="","",'個人エントリー'!$H17)</f>
      </c>
      <c r="K28" s="146">
        <f>IF('個人エントリー'!$D17="","",'個人エントリー'!$F17)</f>
      </c>
      <c r="L28" s="140">
        <f>IF('個人エントリー'!$AD17="","",'個人エントリー'!$AD17)</f>
      </c>
      <c r="M28" s="222">
        <f>IF('個人エントリー'!$AE17="","",'個人エントリー'!$AE17)</f>
      </c>
      <c r="N28" s="218">
        <f>IF('個人エントリー'!$AF17="","",'個人エントリー'!$AF17)</f>
      </c>
      <c r="O28" s="235">
        <f>IF('個人エントリー'!$AG17="","",'個人エントリー'!$AG17)</f>
      </c>
      <c r="P28" s="214">
        <f>IF('個人エントリー'!$AK17="","",'個人エントリー'!$AK17)</f>
      </c>
      <c r="Q28" s="3"/>
    </row>
    <row r="29" spans="1:17" ht="24" customHeight="1">
      <c r="A29" s="174">
        <v>13</v>
      </c>
      <c r="B29" s="214"/>
      <c r="C29" s="214">
        <f>IF('個人エントリー'!$L18="","",'個人エントリー'!$L18&amp;'個人エントリー'!$M18&amp;'個人エントリー'!$N18)</f>
      </c>
      <c r="D29" s="499">
        <f>IF('個人エントリー'!$P18="","",'個人エントリー'!$P18)</f>
      </c>
      <c r="E29" s="500"/>
      <c r="F29" s="222">
        <f>IF('個人エントリー'!$AC18="","",'個人エントリー'!$AC18)</f>
      </c>
      <c r="G29" s="255">
        <f>IF('個人エントリー'!$AA18="","",'個人エントリー'!$AA18)</f>
      </c>
      <c r="H29" s="256">
        <f>IF('個人エントリー'!$AB18="","",'個人エントリー'!$AB18)</f>
      </c>
      <c r="I29" s="277">
        <f>IF('個人エントリー'!$J18="","",'個人エントリー'!$K18)</f>
      </c>
      <c r="J29" s="145">
        <f>IF('個人エントリー'!$D18="","",'個人エントリー'!$H18)</f>
      </c>
      <c r="K29" s="146">
        <f>IF('個人エントリー'!$D18="","",'個人エントリー'!$F18)</f>
      </c>
      <c r="L29" s="140">
        <f>IF('個人エントリー'!$AD18="","",'個人エントリー'!$AD18)</f>
      </c>
      <c r="M29" s="222">
        <f>IF('個人エントリー'!$AE18="","",'個人エントリー'!$AE18)</f>
      </c>
      <c r="N29" s="218">
        <f>IF('個人エントリー'!$AF18="","",'個人エントリー'!$AF18)</f>
      </c>
      <c r="O29" s="235">
        <f>IF('個人エントリー'!$AG18="","",'個人エントリー'!$AG18)</f>
      </c>
      <c r="P29" s="214">
        <f>IF('個人エントリー'!$AK18="","",'個人エントリー'!$AK18)</f>
      </c>
      <c r="Q29" s="3"/>
    </row>
    <row r="30" spans="1:17" ht="24" customHeight="1">
      <c r="A30" s="174">
        <v>14</v>
      </c>
      <c r="B30" s="214"/>
      <c r="C30" s="214">
        <f>IF('個人エントリー'!$L19="","",'個人エントリー'!$L19&amp;'個人エントリー'!$M19&amp;'個人エントリー'!$N19)</f>
      </c>
      <c r="D30" s="499">
        <f>IF('個人エントリー'!$P19="","",'個人エントリー'!$P19)</f>
      </c>
      <c r="E30" s="500"/>
      <c r="F30" s="222">
        <f>IF('個人エントリー'!$AC19="","",'個人エントリー'!$AC19)</f>
      </c>
      <c r="G30" s="255">
        <f>IF('個人エントリー'!$AA19="","",'個人エントリー'!$AA19)</f>
      </c>
      <c r="H30" s="256">
        <f>IF('個人エントリー'!$AB19="","",'個人エントリー'!$AB19)</f>
      </c>
      <c r="I30" s="277">
        <f>IF('個人エントリー'!$J19="","",'個人エントリー'!$K19)</f>
      </c>
      <c r="J30" s="145">
        <f>IF('個人エントリー'!$D19="","",'個人エントリー'!$H19)</f>
      </c>
      <c r="K30" s="146">
        <f>IF('個人エントリー'!$D19="","",'個人エントリー'!$F19)</f>
      </c>
      <c r="L30" s="140">
        <f>IF('個人エントリー'!$AD19="","",'個人エントリー'!$AD19)</f>
      </c>
      <c r="M30" s="222">
        <f>IF('個人エントリー'!$AE19="","",'個人エントリー'!$AE19)</f>
      </c>
      <c r="N30" s="218">
        <f>IF('個人エントリー'!$AF19="","",'個人エントリー'!$AF19)</f>
      </c>
      <c r="O30" s="235">
        <f>IF('個人エントリー'!$AG19="","",'個人エントリー'!$AG19)</f>
      </c>
      <c r="P30" s="214">
        <f>IF('個人エントリー'!$AK19="","",'個人エントリー'!$AK19)</f>
      </c>
      <c r="Q30" s="3"/>
    </row>
    <row r="31" spans="1:17" ht="24" customHeight="1">
      <c r="A31" s="174">
        <v>15</v>
      </c>
      <c r="B31" s="215"/>
      <c r="C31" s="215">
        <f>IF('個人エントリー'!$L20="","",'個人エントリー'!$L20&amp;'個人エントリー'!$M20&amp;'個人エントリー'!$N20)</f>
      </c>
      <c r="D31" s="495">
        <f>IF('個人エントリー'!$P20="","",'個人エントリー'!$P20)</f>
      </c>
      <c r="E31" s="496"/>
      <c r="F31" s="223">
        <f>IF('個人エントリー'!$AC20="","",'個人エントリー'!$AC20)</f>
      </c>
      <c r="G31" s="257">
        <f>IF('個人エントリー'!$AA20="","",'個人エントリー'!$AA20)</f>
      </c>
      <c r="H31" s="258">
        <f>IF('個人エントリー'!$AB20="","",'個人エントリー'!$AB20)</f>
      </c>
      <c r="I31" s="278">
        <f>IF('個人エントリー'!$J20="","",'個人エントリー'!$K20)</f>
      </c>
      <c r="J31" s="147">
        <f>IF('個人エントリー'!$D20="","",'個人エントリー'!$H20)</f>
      </c>
      <c r="K31" s="148">
        <f>IF('個人エントリー'!$D20="","",'個人エントリー'!$F20)</f>
      </c>
      <c r="L31" s="141">
        <f>IF('個人エントリー'!$AD20="","",'個人エントリー'!$AD20)</f>
      </c>
      <c r="M31" s="223">
        <f>IF('個人エントリー'!$AE20="","",'個人エントリー'!$AE20)</f>
      </c>
      <c r="N31" s="219">
        <f>IF('個人エントリー'!$AF20="","",'個人エントリー'!$AF20)</f>
      </c>
      <c r="O31" s="236">
        <f>IF('個人エントリー'!$AG20="","",'個人エントリー'!$AG20)</f>
      </c>
      <c r="P31" s="215">
        <f>IF('個人エントリー'!$AK20="","",'個人エントリー'!$AK20)</f>
      </c>
      <c r="Q31" s="3"/>
    </row>
    <row r="32" spans="2:17" ht="5.25" customHeight="1">
      <c r="B32" s="22"/>
      <c r="C32" s="21"/>
      <c r="D32" s="21"/>
      <c r="E32" s="21"/>
      <c r="F32" s="21"/>
      <c r="G32" s="21"/>
      <c r="H32" s="21"/>
      <c r="I32" s="21"/>
      <c r="J32" s="21"/>
      <c r="K32" s="32"/>
      <c r="L32" s="33"/>
      <c r="M32" s="32"/>
      <c r="N32" s="21"/>
      <c r="O32" s="21"/>
      <c r="P32" s="23"/>
      <c r="Q32" s="3"/>
    </row>
    <row r="33" spans="2:16" ht="9.75" customHeight="1">
      <c r="B33" s="24" t="s">
        <v>55</v>
      </c>
      <c r="C33" s="5"/>
      <c r="D33" s="5"/>
      <c r="E33" s="5"/>
      <c r="F33" s="5"/>
      <c r="G33" s="5"/>
      <c r="H33" s="5"/>
      <c r="I33" s="26"/>
      <c r="K33" s="29"/>
      <c r="M33" s="29"/>
      <c r="P33" s="25"/>
    </row>
    <row r="34" spans="2:16" ht="9.75" customHeight="1">
      <c r="B34" s="24"/>
      <c r="C34" s="26" t="s">
        <v>64</v>
      </c>
      <c r="D34" s="26" t="s">
        <v>65</v>
      </c>
      <c r="E34" s="26" t="s">
        <v>66</v>
      </c>
      <c r="F34" s="26" t="s">
        <v>56</v>
      </c>
      <c r="G34" s="5"/>
      <c r="H34" s="26" t="s">
        <v>57</v>
      </c>
      <c r="I34" s="26"/>
      <c r="K34" s="491" t="s">
        <v>659</v>
      </c>
      <c r="L34" s="501"/>
      <c r="M34" s="516" t="s">
        <v>658</v>
      </c>
      <c r="N34" s="517"/>
      <c r="O34" s="517"/>
      <c r="P34" s="518"/>
    </row>
    <row r="35" spans="2:16" ht="20.25" customHeight="1">
      <c r="B35" s="27" t="s">
        <v>58</v>
      </c>
      <c r="C35" s="19">
        <f>IF('基本データ'!J11="","",'基本データ'!J11)</f>
      </c>
      <c r="D35" s="19">
        <f>IF('基本データ'!K11="","",'基本データ'!K11)</f>
      </c>
      <c r="E35" s="19">
        <f>IF('基本データ'!L11="","",'基本データ'!L11)</f>
      </c>
      <c r="F35" s="19">
        <f>IF('基本データ'!M11="","",'基本データ'!M11)</f>
      </c>
      <c r="G35" s="19"/>
      <c r="H35" s="19">
        <f>IF('基本データ'!N11="","",'基本データ'!N11)</f>
        <v>0</v>
      </c>
      <c r="I35" s="280"/>
      <c r="K35" s="491"/>
      <c r="L35" s="501"/>
      <c r="M35" s="516"/>
      <c r="N35" s="517"/>
      <c r="O35" s="517"/>
      <c r="P35" s="518"/>
    </row>
    <row r="36" spans="2:16" ht="20.25" customHeight="1">
      <c r="B36" s="27" t="s">
        <v>59</v>
      </c>
      <c r="C36" s="19">
        <f>IF('基本データ'!J12="","",'基本データ'!J12)</f>
      </c>
      <c r="D36" s="19">
        <f>IF('基本データ'!K12="","",'基本データ'!K12)</f>
      </c>
      <c r="E36" s="19">
        <f>IF('基本データ'!L12="","",'基本データ'!L12)</f>
      </c>
      <c r="F36" s="19">
        <f>IF('基本データ'!M12="","",'基本データ'!M12)</f>
      </c>
      <c r="G36" s="19"/>
      <c r="H36" s="19">
        <f>IF('基本データ'!N12="","",'基本データ'!N12)</f>
        <v>0</v>
      </c>
      <c r="I36" s="280"/>
      <c r="K36" s="29"/>
      <c r="M36" s="490" t="s">
        <v>80</v>
      </c>
      <c r="N36" s="506">
        <f>IF('基本データ'!J29="","",'基本データ'!J29)</f>
      </c>
      <c r="O36" s="506"/>
      <c r="P36" s="35"/>
    </row>
    <row r="37" spans="2:16" ht="20.25" customHeight="1">
      <c r="B37" s="28" t="s">
        <v>57</v>
      </c>
      <c r="C37" s="20">
        <f>IF('基本データ'!J13="","",'基本データ'!J13)</f>
        <v>0</v>
      </c>
      <c r="D37" s="20">
        <f>IF('基本データ'!K13="","",'基本データ'!K13)</f>
        <v>0</v>
      </c>
      <c r="E37" s="20">
        <f>IF('基本データ'!L13="","",'基本データ'!L13)</f>
        <v>0</v>
      </c>
      <c r="F37" s="20">
        <f>IF('基本データ'!M13="","",'基本データ'!M13)</f>
        <v>0</v>
      </c>
      <c r="G37" s="20"/>
      <c r="H37" s="19">
        <f>IF('基本データ'!N13="","",'基本データ'!N13)</f>
        <v>0</v>
      </c>
      <c r="I37" s="280"/>
      <c r="K37" s="29">
        <f>IF('基本データ'!J23="","",'基本データ'!J23)</f>
      </c>
      <c r="L37" s="1" t="s">
        <v>79</v>
      </c>
      <c r="M37" s="490"/>
      <c r="N37" s="506"/>
      <c r="O37" s="506"/>
      <c r="P37" s="35"/>
    </row>
    <row r="38" spans="2:16" ht="9.75" customHeight="1">
      <c r="B38" s="29"/>
      <c r="C38" s="30"/>
      <c r="D38" s="30"/>
      <c r="E38" s="30"/>
      <c r="F38" s="30"/>
      <c r="G38" s="30"/>
      <c r="H38" s="30"/>
      <c r="K38" s="493" t="s">
        <v>1991</v>
      </c>
      <c r="L38" s="494"/>
      <c r="M38" s="490" t="s">
        <v>72</v>
      </c>
      <c r="N38" s="506">
        <f>IF('基本データ'!J30="","",'基本データ'!J30)</f>
      </c>
      <c r="O38" s="506"/>
      <c r="P38" s="35"/>
    </row>
    <row r="39" spans="2:16" ht="12" customHeight="1">
      <c r="B39" s="24" t="s">
        <v>63</v>
      </c>
      <c r="C39" s="26"/>
      <c r="D39" s="26"/>
      <c r="E39" s="26"/>
      <c r="F39" s="26"/>
      <c r="G39" s="26"/>
      <c r="H39" s="26"/>
      <c r="I39" s="26"/>
      <c r="K39" s="493"/>
      <c r="L39" s="494"/>
      <c r="M39" s="490"/>
      <c r="N39" s="506"/>
      <c r="O39" s="506"/>
      <c r="P39" s="35"/>
    </row>
    <row r="40" spans="2:16" ht="12" customHeight="1">
      <c r="B40" s="24"/>
      <c r="C40" s="26" t="s">
        <v>67</v>
      </c>
      <c r="D40" s="26" t="s">
        <v>68</v>
      </c>
      <c r="E40" s="26" t="s">
        <v>69</v>
      </c>
      <c r="F40" s="26" t="s">
        <v>56</v>
      </c>
      <c r="G40" s="5"/>
      <c r="H40" s="26" t="s">
        <v>57</v>
      </c>
      <c r="I40" s="26"/>
      <c r="K40" s="493"/>
      <c r="L40" s="494"/>
      <c r="M40" s="526"/>
      <c r="N40" s="523"/>
      <c r="O40" s="523"/>
      <c r="P40" s="36"/>
    </row>
    <row r="41" spans="2:16" ht="20.25" customHeight="1">
      <c r="B41" s="27" t="s">
        <v>58</v>
      </c>
      <c r="C41" s="19">
        <f>IF('基本データ'!J18="","",'基本データ'!J18)</f>
      </c>
      <c r="D41" s="19">
        <f>IF('基本データ'!K18="","",'基本データ'!K18)</f>
      </c>
      <c r="E41" s="19">
        <f>IF('基本データ'!L18="","",'基本データ'!L18)</f>
      </c>
      <c r="F41" s="19">
        <f>IF('基本データ'!M18="","",'基本データ'!M18)</f>
      </c>
      <c r="G41" s="19"/>
      <c r="H41" s="19">
        <f>IF('基本データ'!N18="","",'基本データ'!N18)</f>
        <v>0</v>
      </c>
      <c r="I41" s="280"/>
      <c r="K41" s="208"/>
      <c r="L41" s="209"/>
      <c r="M41" s="520" t="s">
        <v>716</v>
      </c>
      <c r="N41" s="521"/>
      <c r="O41" s="521"/>
      <c r="P41" s="522"/>
    </row>
    <row r="42" spans="2:16" ht="20.25" customHeight="1">
      <c r="B42" s="27" t="s">
        <v>59</v>
      </c>
      <c r="C42" s="19">
        <f>IF('基本データ'!J19="","",'基本データ'!J19)</f>
      </c>
      <c r="D42" s="19">
        <f>IF('基本データ'!K19="","",'基本データ'!K19)</f>
      </c>
      <c r="E42" s="19">
        <f>IF('基本データ'!L19="","",'基本データ'!L19)</f>
      </c>
      <c r="F42" s="19">
        <f>IF('基本データ'!M19="","",'基本データ'!M19)</f>
      </c>
      <c r="G42" s="19"/>
      <c r="H42" s="19">
        <f>IF('基本データ'!N19="","",'基本データ'!N19)</f>
        <v>0</v>
      </c>
      <c r="I42" s="280"/>
      <c r="K42" s="491" t="s">
        <v>718</v>
      </c>
      <c r="L42" s="492"/>
      <c r="M42" s="29"/>
      <c r="P42" s="25"/>
    </row>
    <row r="43" spans="2:16" ht="20.25" customHeight="1">
      <c r="B43" s="28" t="s">
        <v>57</v>
      </c>
      <c r="C43" s="19">
        <f>IF('基本データ'!J20="","",'基本データ'!J20)</f>
        <v>0</v>
      </c>
      <c r="D43" s="19">
        <f>IF('基本データ'!K20="","",'基本データ'!K20)</f>
        <v>0</v>
      </c>
      <c r="E43" s="19">
        <f>IF('基本データ'!L20="","",'基本データ'!L20)</f>
        <v>0</v>
      </c>
      <c r="F43" s="19">
        <f>IF('基本データ'!M20="","",'基本データ'!M20)</f>
        <v>0</v>
      </c>
      <c r="G43" s="20"/>
      <c r="H43" s="19">
        <f>IF('基本データ'!N20="","",'基本データ'!N20)</f>
        <v>0</v>
      </c>
      <c r="I43" s="280"/>
      <c r="K43" s="491"/>
      <c r="L43" s="492"/>
      <c r="M43" s="27"/>
      <c r="N43" s="6" t="s">
        <v>106</v>
      </c>
      <c r="O43" s="6"/>
      <c r="P43" s="31"/>
    </row>
    <row r="44" spans="2:16" ht="9.75" customHeight="1">
      <c r="B44" s="29"/>
      <c r="K44" s="29"/>
      <c r="M44" s="513" t="s">
        <v>717</v>
      </c>
      <c r="N44" s="502"/>
      <c r="O44" s="502"/>
      <c r="P44" s="503"/>
    </row>
    <row r="45" spans="2:16" ht="9.75" customHeight="1">
      <c r="B45" s="34" t="s">
        <v>105</v>
      </c>
      <c r="K45" s="29"/>
      <c r="M45" s="514"/>
      <c r="N45" s="504"/>
      <c r="O45" s="504"/>
      <c r="P45" s="505"/>
    </row>
    <row r="46" spans="2:16" ht="9.75" customHeight="1">
      <c r="B46" s="34" t="s">
        <v>60</v>
      </c>
      <c r="K46" s="527">
        <f>IF('基本データ'!J26="","",'基本データ'!J26)</f>
      </c>
      <c r="L46" s="528"/>
      <c r="M46" s="514"/>
      <c r="N46" s="504"/>
      <c r="O46" s="504"/>
      <c r="P46" s="505"/>
    </row>
    <row r="47" spans="2:16" ht="9.75" customHeight="1">
      <c r="B47" s="34" t="s">
        <v>61</v>
      </c>
      <c r="K47" s="527"/>
      <c r="L47" s="528"/>
      <c r="M47" s="514"/>
      <c r="N47" s="504"/>
      <c r="O47" s="504"/>
      <c r="P47" s="505"/>
    </row>
    <row r="48" spans="2:16" ht="9.75" customHeight="1">
      <c r="B48" s="34" t="s">
        <v>62</v>
      </c>
      <c r="K48" s="29"/>
      <c r="M48" s="514"/>
      <c r="N48" s="504"/>
      <c r="O48" s="504"/>
      <c r="P48" s="505"/>
    </row>
    <row r="49" spans="2:16" ht="9.75" customHeight="1">
      <c r="B49" s="27"/>
      <c r="C49" s="6"/>
      <c r="D49" s="6"/>
      <c r="E49" s="6"/>
      <c r="F49" s="6"/>
      <c r="G49" s="6"/>
      <c r="H49" s="6"/>
      <c r="I49" s="19"/>
      <c r="J49" s="6"/>
      <c r="K49" s="27"/>
      <c r="L49" s="6"/>
      <c r="M49" s="515"/>
      <c r="N49" s="38"/>
      <c r="O49" s="38"/>
      <c r="P49" s="36"/>
    </row>
    <row r="50" spans="2:16" ht="9.75" customHeight="1">
      <c r="B50" s="24" t="s">
        <v>70</v>
      </c>
      <c r="P50" s="25"/>
    </row>
    <row r="51" spans="2:16" ht="15.75" customHeight="1">
      <c r="B51" s="175" t="s">
        <v>71</v>
      </c>
      <c r="C51" s="37">
        <f>IF('基本データ'!$J33="","",'基本データ'!$J33)</f>
      </c>
      <c r="D51" s="176" t="s">
        <v>72</v>
      </c>
      <c r="E51" s="37">
        <f>IF('基本データ'!$J34="","",'基本データ'!$J34)</f>
      </c>
      <c r="F51" s="176" t="s">
        <v>73</v>
      </c>
      <c r="G51" s="524">
        <f>IF('基本データ'!$J35="","",'基本データ'!$J35)</f>
      </c>
      <c r="H51" s="524"/>
      <c r="I51" s="37"/>
      <c r="J51" s="176" t="s">
        <v>74</v>
      </c>
      <c r="K51" s="37">
        <f>IF('基本データ'!$J36="","",'基本データ'!$J36)</f>
      </c>
      <c r="L51" s="176" t="s">
        <v>75</v>
      </c>
      <c r="M51" s="37">
        <f>IF('基本データ'!$J37="","",'基本データ'!$J37)</f>
      </c>
      <c r="N51" s="176" t="s">
        <v>76</v>
      </c>
      <c r="O51" s="524">
        <f>IF('基本データ'!$J38="","",'基本データ'!$J38)</f>
      </c>
      <c r="P51" s="525"/>
    </row>
    <row r="52" spans="2:16" ht="6.75" customHeight="1">
      <c r="B52" s="27"/>
      <c r="C52" s="6"/>
      <c r="D52" s="6"/>
      <c r="E52" s="6"/>
      <c r="F52" s="6"/>
      <c r="G52" s="6"/>
      <c r="H52" s="6"/>
      <c r="I52" s="19"/>
      <c r="J52" s="6"/>
      <c r="K52" s="6"/>
      <c r="L52" s="6"/>
      <c r="M52" s="6"/>
      <c r="N52" s="6"/>
      <c r="O52" s="6"/>
      <c r="P52" s="31"/>
    </row>
    <row r="53" ht="13.5">
      <c r="B53" s="4" t="s">
        <v>77</v>
      </c>
    </row>
    <row r="54" ht="13.5">
      <c r="B54" s="4" t="s">
        <v>78</v>
      </c>
    </row>
    <row r="55" spans="1:11" ht="24" customHeight="1">
      <c r="A55" s="1" t="s">
        <v>37</v>
      </c>
      <c r="K55" s="1" t="s">
        <v>667</v>
      </c>
    </row>
    <row r="56" spans="1:15" ht="24" customHeight="1">
      <c r="A56" s="9" t="s">
        <v>38</v>
      </c>
      <c r="O56" s="9" t="s">
        <v>39</v>
      </c>
    </row>
    <row r="57" spans="1:16" ht="24" customHeight="1" thickBot="1">
      <c r="A57" s="178"/>
      <c r="B57" s="47" t="str">
        <f>IF('基本データ'!$C$9="","",'基本データ'!$C$9)</f>
        <v>京都選手権</v>
      </c>
      <c r="C57" s="17"/>
      <c r="D57" s="17"/>
      <c r="E57" s="17"/>
      <c r="F57" s="17"/>
      <c r="G57" s="17"/>
      <c r="H57" s="17"/>
      <c r="I57" s="281"/>
      <c r="J57" s="18"/>
      <c r="K57" s="17"/>
      <c r="L57" s="17"/>
      <c r="M57" s="17" t="s">
        <v>657</v>
      </c>
      <c r="N57" s="17"/>
      <c r="O57" s="509">
        <f>IF('基本データ'!$J$5="","",'基本データ'!$J$5)</f>
      </c>
      <c r="P57" s="509"/>
    </row>
    <row r="58" ht="24" customHeight="1"/>
    <row r="59" spans="2:16" ht="24" customHeight="1">
      <c r="B59" s="14" t="s">
        <v>48</v>
      </c>
      <c r="C59" s="14" t="s">
        <v>49</v>
      </c>
      <c r="D59" s="488" t="s">
        <v>108</v>
      </c>
      <c r="E59" s="519"/>
      <c r="F59" s="15" t="s">
        <v>622</v>
      </c>
      <c r="G59" s="139" t="s">
        <v>1723</v>
      </c>
      <c r="H59" s="16" t="s">
        <v>619</v>
      </c>
      <c r="I59" s="275" t="s">
        <v>1221</v>
      </c>
      <c r="J59" s="14" t="s">
        <v>1721</v>
      </c>
      <c r="K59" s="48" t="s">
        <v>1722</v>
      </c>
      <c r="L59" s="488" t="s">
        <v>107</v>
      </c>
      <c r="M59" s="489"/>
      <c r="N59" s="489"/>
      <c r="O59" s="48" t="s">
        <v>599</v>
      </c>
      <c r="P59" s="14" t="s">
        <v>1734</v>
      </c>
    </row>
    <row r="60" spans="1:16" ht="24" customHeight="1">
      <c r="A60" s="174">
        <v>16</v>
      </c>
      <c r="B60" s="213"/>
      <c r="C60" s="213">
        <f>IF('個人エントリー'!$L21="","",'個人エントリー'!$L21&amp;'個人エントリー'!$M21&amp;'個人エントリー'!$N21)</f>
      </c>
      <c r="D60" s="497">
        <f>IF('個人エントリー'!$P21="","",'個人エントリー'!$P21)</f>
      </c>
      <c r="E60" s="498"/>
      <c r="F60" s="221">
        <f>IF('個人エントリー'!$AC21="","",'個人エントリー'!$AC21)</f>
      </c>
      <c r="G60" s="251">
        <f>IF('個人エントリー'!$AA21="","",'個人エントリー'!$AA21)</f>
      </c>
      <c r="H60" s="252">
        <f>IF('個人エントリー'!$AB21="","",'個人エントリー'!$AB21)</f>
      </c>
      <c r="I60" s="276">
        <f>IF('個人エントリー'!$J21="","",'個人エントリー'!$K21)</f>
      </c>
      <c r="J60" s="143">
        <f>IF('個人エントリー'!$D21="","",'個人エントリー'!$H21)</f>
      </c>
      <c r="K60" s="144">
        <f>IF('個人エントリー'!$D21="","",'個人エントリー'!$F21)</f>
      </c>
      <c r="L60" s="153">
        <f>IF('個人エントリー'!$AD21="","",'個人エントリー'!$AD21)</f>
      </c>
      <c r="M60" s="221">
        <f>IF('個人エントリー'!$AE21="","",'個人エントリー'!$AE21)</f>
      </c>
      <c r="N60" s="217">
        <f>IF('個人エントリー'!$AF21="","",'個人エントリー'!$AF21)</f>
      </c>
      <c r="O60" s="253">
        <f>IF('個人エントリー'!$AG21="","",'個人エントリー'!$AG21)</f>
      </c>
      <c r="P60" s="254">
        <f>IF('個人エントリー'!$AK21="","",'個人エントリー'!$AK21)</f>
      </c>
    </row>
    <row r="61" spans="1:16" ht="24" customHeight="1">
      <c r="A61" s="174">
        <v>17</v>
      </c>
      <c r="B61" s="214"/>
      <c r="C61" s="214">
        <f>IF('個人エントリー'!$L22="","",'個人エントリー'!$L22&amp;'個人エントリー'!$M22&amp;'個人エントリー'!$N22)</f>
      </c>
      <c r="D61" s="499">
        <f>IF('個人エントリー'!$P22="","",'個人エントリー'!$P22)</f>
      </c>
      <c r="E61" s="500"/>
      <c r="F61" s="222">
        <f>IF('個人エントリー'!$AC22="","",'個人エントリー'!$AC22)</f>
      </c>
      <c r="G61" s="255">
        <f>IF('個人エントリー'!$AA22="","",'個人エントリー'!$AA22)</f>
      </c>
      <c r="H61" s="256">
        <f>IF('個人エントリー'!$AB22="","",'個人エントリー'!$AB22)</f>
      </c>
      <c r="I61" s="277">
        <f>IF('個人エントリー'!$J22="","",'個人エントリー'!$K22)</f>
      </c>
      <c r="J61" s="145">
        <f>IF('個人エントリー'!$D22="","",'個人エントリー'!$H22)</f>
      </c>
      <c r="K61" s="146">
        <f>IF('個人エントリー'!$D22="","",'個人エントリー'!$F22)</f>
      </c>
      <c r="L61" s="140">
        <f>IF('個人エントリー'!$AD22="","",'個人エントリー'!$AD22)</f>
      </c>
      <c r="M61" s="222">
        <f>IF('個人エントリー'!$AE22="","",'個人エントリー'!$AE22)</f>
      </c>
      <c r="N61" s="218">
        <f>IF('個人エントリー'!$AF22="","",'個人エントリー'!$AF22)</f>
      </c>
      <c r="O61" s="235">
        <f>IF('個人エントリー'!$AG22="","",'個人エントリー'!$AG22)</f>
      </c>
      <c r="P61" s="214">
        <f>IF('個人エントリー'!$AK22="","",'個人エントリー'!$AK22)</f>
      </c>
    </row>
    <row r="62" spans="1:16" ht="24" customHeight="1">
      <c r="A62" s="174">
        <v>18</v>
      </c>
      <c r="B62" s="214"/>
      <c r="C62" s="214">
        <f>IF('個人エントリー'!$L23="","",'個人エントリー'!$L23&amp;'個人エントリー'!$M23&amp;'個人エントリー'!$N23)</f>
      </c>
      <c r="D62" s="499">
        <f>IF('個人エントリー'!$P23="","",'個人エントリー'!$P23)</f>
      </c>
      <c r="E62" s="500"/>
      <c r="F62" s="222">
        <f>IF('個人エントリー'!$AC23="","",'個人エントリー'!$AC23)</f>
      </c>
      <c r="G62" s="255">
        <f>IF('個人エントリー'!$AA23="","",'個人エントリー'!$AA23)</f>
      </c>
      <c r="H62" s="256">
        <f>IF('個人エントリー'!$AB23="","",'個人エントリー'!$AB23)</f>
      </c>
      <c r="I62" s="277">
        <f>IF('個人エントリー'!$J23="","",'個人エントリー'!$K23)</f>
      </c>
      <c r="J62" s="145">
        <f>IF('個人エントリー'!$D23="","",'個人エントリー'!$H23)</f>
      </c>
      <c r="K62" s="146">
        <f>IF('個人エントリー'!$D23="","",'個人エントリー'!$F23)</f>
      </c>
      <c r="L62" s="140">
        <f>IF('個人エントリー'!$AD23="","",'個人エントリー'!$AD23)</f>
      </c>
      <c r="M62" s="222">
        <f>IF('個人エントリー'!$AE23="","",'個人エントリー'!$AE23)</f>
      </c>
      <c r="N62" s="218">
        <f>IF('個人エントリー'!$AF23="","",'個人エントリー'!$AF23)</f>
      </c>
      <c r="O62" s="235">
        <f>IF('個人エントリー'!$AG23="","",'個人エントリー'!$AG23)</f>
      </c>
      <c r="P62" s="214">
        <f>IF('個人エントリー'!$AK23="","",'個人エントリー'!$AK23)</f>
      </c>
    </row>
    <row r="63" spans="1:16" ht="24" customHeight="1">
      <c r="A63" s="174">
        <v>19</v>
      </c>
      <c r="B63" s="214"/>
      <c r="C63" s="214">
        <f>IF('個人エントリー'!$L24="","",'個人エントリー'!$L24&amp;'個人エントリー'!$M24&amp;'個人エントリー'!$N24)</f>
      </c>
      <c r="D63" s="499">
        <f>IF('個人エントリー'!$P24="","",'個人エントリー'!$P24)</f>
      </c>
      <c r="E63" s="500"/>
      <c r="F63" s="222">
        <f>IF('個人エントリー'!$AC24="","",'個人エントリー'!$AC24)</f>
      </c>
      <c r="G63" s="255">
        <f>IF('個人エントリー'!$AA24="","",'個人エントリー'!$AA24)</f>
      </c>
      <c r="H63" s="256">
        <f>IF('個人エントリー'!$AB24="","",'個人エントリー'!$AB24)</f>
      </c>
      <c r="I63" s="277">
        <f>IF('個人エントリー'!$J24="","",'個人エントリー'!$K24)</f>
      </c>
      <c r="J63" s="145">
        <f>IF('個人エントリー'!$D24="","",'個人エントリー'!$H24)</f>
      </c>
      <c r="K63" s="146">
        <f>IF('個人エントリー'!$D24="","",'個人エントリー'!$F24)</f>
      </c>
      <c r="L63" s="140">
        <f>IF('個人エントリー'!$AD24="","",'個人エントリー'!$AD24)</f>
      </c>
      <c r="M63" s="222">
        <f>IF('個人エントリー'!$AE24="","",'個人エントリー'!$AE24)</f>
      </c>
      <c r="N63" s="218">
        <f>IF('個人エントリー'!$AF24="","",'個人エントリー'!$AF24)</f>
      </c>
      <c r="O63" s="235">
        <f>IF('個人エントリー'!$AG24="","",'個人エントリー'!$AG24)</f>
      </c>
      <c r="P63" s="214">
        <f>IF('個人エントリー'!$AK24="","",'個人エントリー'!$AK24)</f>
      </c>
    </row>
    <row r="64" spans="1:16" ht="24" customHeight="1">
      <c r="A64" s="174">
        <v>20</v>
      </c>
      <c r="B64" s="215"/>
      <c r="C64" s="215">
        <f>IF('個人エントリー'!$L25="","",'個人エントリー'!$L25&amp;'個人エントリー'!$M25&amp;'個人エントリー'!$N25)</f>
      </c>
      <c r="D64" s="495">
        <f>IF('個人エントリー'!$P25="","",'個人エントリー'!$P25)</f>
      </c>
      <c r="E64" s="496"/>
      <c r="F64" s="223">
        <f>IF('個人エントリー'!$AC25="","",'個人エントリー'!$AC25)</f>
      </c>
      <c r="G64" s="257">
        <f>IF('個人エントリー'!$AA25="","",'個人エントリー'!$AA25)</f>
      </c>
      <c r="H64" s="258">
        <f>IF('個人エントリー'!$AB25="","",'個人エントリー'!$AB25)</f>
      </c>
      <c r="I64" s="278">
        <f>IF('個人エントリー'!$J25="","",'個人エントリー'!$K25)</f>
      </c>
      <c r="J64" s="147">
        <f>IF('個人エントリー'!$D25="","",'個人エントリー'!$H25)</f>
      </c>
      <c r="K64" s="148">
        <f>IF('個人エントリー'!$D25="","",'個人エントリー'!$F25)</f>
      </c>
      <c r="L64" s="141">
        <f>IF('個人エントリー'!$AD25="","",'個人エントリー'!$AD25)</f>
      </c>
      <c r="M64" s="223">
        <f>IF('個人エントリー'!$AE25="","",'個人エントリー'!$AE25)</f>
      </c>
      <c r="N64" s="219">
        <f>IF('個人エントリー'!$AF25="","",'個人エントリー'!$AF25)</f>
      </c>
      <c r="O64" s="236">
        <f>IF('個人エントリー'!$AG25="","",'個人エントリー'!$AG25)</f>
      </c>
      <c r="P64" s="215">
        <f>IF('個人エントリー'!$AK25="","",'個人エントリー'!$AK25)</f>
      </c>
    </row>
    <row r="65" spans="1:16" ht="24" customHeight="1">
      <c r="A65" s="174">
        <v>21</v>
      </c>
      <c r="B65" s="216"/>
      <c r="C65" s="216">
        <f>IF('個人エントリー'!$L26="","",'個人エントリー'!$L26&amp;'個人エントリー'!$M26&amp;'個人エントリー'!$N26)</f>
      </c>
      <c r="D65" s="497">
        <f>IF('個人エントリー'!$P26="","",'個人エントリー'!$P26)</f>
      </c>
      <c r="E65" s="498"/>
      <c r="F65" s="224">
        <f>IF('個人エントリー'!$AC26="","",'個人エントリー'!$AC26)</f>
      </c>
      <c r="G65" s="259">
        <f>IF('個人エントリー'!$AA26="","",'個人エントリー'!$AA26)</f>
      </c>
      <c r="H65" s="260">
        <f>IF('個人エントリー'!$AB26="","",'個人エントリー'!$AB26)</f>
      </c>
      <c r="I65" s="279">
        <f>IF('個人エントリー'!$J26="","",'個人エントリー'!$K26)</f>
      </c>
      <c r="J65" s="149">
        <f>IF('個人エントリー'!$D26="","",'個人エントリー'!$H26)</f>
      </c>
      <c r="K65" s="150">
        <f>IF('個人エントリー'!$D26="","",'個人エントリー'!$F26)</f>
      </c>
      <c r="L65" s="142">
        <f>IF('個人エントリー'!$AD26="","",'個人エントリー'!$AD26)</f>
      </c>
      <c r="M65" s="224">
        <f>IF('個人エントリー'!$AE26="","",'個人エントリー'!$AE26)</f>
      </c>
      <c r="N65" s="220">
        <f>IF('個人エントリー'!$AF26="","",'個人エントリー'!$AF26)</f>
      </c>
      <c r="O65" s="261">
        <f>IF('個人エントリー'!$AG26="","",'個人エントリー'!$AG26)</f>
      </c>
      <c r="P65" s="216">
        <f>IF('個人エントリー'!$AK26="","",'個人エントリー'!$AK26)</f>
      </c>
    </row>
    <row r="66" spans="1:16" ht="24" customHeight="1">
      <c r="A66" s="174">
        <v>22</v>
      </c>
      <c r="B66" s="214"/>
      <c r="C66" s="214">
        <f>IF('個人エントリー'!$L27="","",'個人エントリー'!$L27&amp;'個人エントリー'!$M27&amp;'個人エントリー'!$N27)</f>
      </c>
      <c r="D66" s="499">
        <f>IF('個人エントリー'!$P27="","",'個人エントリー'!$P27)</f>
      </c>
      <c r="E66" s="500"/>
      <c r="F66" s="222">
        <f>IF('個人エントリー'!$AC27="","",'個人エントリー'!$AC27)</f>
      </c>
      <c r="G66" s="255">
        <f>IF('個人エントリー'!$AA27="","",'個人エントリー'!$AA27)</f>
      </c>
      <c r="H66" s="256">
        <f>IF('個人エントリー'!$AB27="","",'個人エントリー'!$AB27)</f>
      </c>
      <c r="I66" s="277">
        <f>IF('個人エントリー'!$J27="","",'個人エントリー'!$K27)</f>
      </c>
      <c r="J66" s="145">
        <f>IF('個人エントリー'!$D27="","",'個人エントリー'!$H27)</f>
      </c>
      <c r="K66" s="146">
        <f>IF('個人エントリー'!$D27="","",'個人エントリー'!$F27)</f>
      </c>
      <c r="L66" s="140">
        <f>IF('個人エントリー'!$AD27="","",'個人エントリー'!$AD27)</f>
      </c>
      <c r="M66" s="222">
        <f>IF('個人エントリー'!$AE27="","",'個人エントリー'!$AE27)</f>
      </c>
      <c r="N66" s="218">
        <f>IF('個人エントリー'!$AF27="","",'個人エントリー'!$AF27)</f>
      </c>
      <c r="O66" s="235">
        <f>IF('個人エントリー'!$AG27="","",'個人エントリー'!$AG27)</f>
      </c>
      <c r="P66" s="214">
        <f>IF('個人エントリー'!$AK27="","",'個人エントリー'!$AK27)</f>
      </c>
    </row>
    <row r="67" spans="1:16" ht="24" customHeight="1">
      <c r="A67" s="174">
        <v>23</v>
      </c>
      <c r="B67" s="214"/>
      <c r="C67" s="214">
        <f>IF('個人エントリー'!$L28="","",'個人エントリー'!$L28&amp;'個人エントリー'!$M28&amp;'個人エントリー'!$N28)</f>
      </c>
      <c r="D67" s="499">
        <f>IF('個人エントリー'!$P28="","",'個人エントリー'!$P28)</f>
      </c>
      <c r="E67" s="500"/>
      <c r="F67" s="222">
        <f>IF('個人エントリー'!$AC28="","",'個人エントリー'!$AC28)</f>
      </c>
      <c r="G67" s="255">
        <f>IF('個人エントリー'!$AA28="","",'個人エントリー'!$AA28)</f>
      </c>
      <c r="H67" s="256">
        <f>IF('個人エントリー'!$AB28="","",'個人エントリー'!$AB28)</f>
      </c>
      <c r="I67" s="277">
        <f>IF('個人エントリー'!$J28="","",'個人エントリー'!$K28)</f>
      </c>
      <c r="J67" s="145">
        <f>IF('個人エントリー'!$D28="","",'個人エントリー'!$H28)</f>
      </c>
      <c r="K67" s="146">
        <f>IF('個人エントリー'!$D28="","",'個人エントリー'!$F28)</f>
      </c>
      <c r="L67" s="140">
        <f>IF('個人エントリー'!$AD28="","",'個人エントリー'!$AD28)</f>
      </c>
      <c r="M67" s="222">
        <f>IF('個人エントリー'!$AE28="","",'個人エントリー'!$AE28)</f>
      </c>
      <c r="N67" s="218">
        <f>IF('個人エントリー'!$AF28="","",'個人エントリー'!$AF28)</f>
      </c>
      <c r="O67" s="235">
        <f>IF('個人エントリー'!$AG28="","",'個人エントリー'!$AG28)</f>
      </c>
      <c r="P67" s="214">
        <f>IF('個人エントリー'!$AK28="","",'個人エントリー'!$AK28)</f>
      </c>
    </row>
    <row r="68" spans="1:16" ht="24" customHeight="1">
      <c r="A68" s="174">
        <v>24</v>
      </c>
      <c r="B68" s="214"/>
      <c r="C68" s="214">
        <f>IF('個人エントリー'!$L29="","",'個人エントリー'!$L29&amp;'個人エントリー'!$M29&amp;'個人エントリー'!$N29)</f>
      </c>
      <c r="D68" s="499">
        <f>IF('個人エントリー'!$P29="","",'個人エントリー'!$P29)</f>
      </c>
      <c r="E68" s="500"/>
      <c r="F68" s="222">
        <f>IF('個人エントリー'!$AC29="","",'個人エントリー'!$AC29)</f>
      </c>
      <c r="G68" s="255">
        <f>IF('個人エントリー'!$AA29="","",'個人エントリー'!$AA29)</f>
      </c>
      <c r="H68" s="256">
        <f>IF('個人エントリー'!$AB29="","",'個人エントリー'!$AB29)</f>
      </c>
      <c r="I68" s="277">
        <f>IF('個人エントリー'!$J29="","",'個人エントリー'!$K29)</f>
      </c>
      <c r="J68" s="145">
        <f>IF('個人エントリー'!$D29="","",'個人エントリー'!$H29)</f>
      </c>
      <c r="K68" s="146">
        <f>IF('個人エントリー'!$D29="","",'個人エントリー'!$F29)</f>
      </c>
      <c r="L68" s="140">
        <f>IF('個人エントリー'!$AD29="","",'個人エントリー'!$AD29)</f>
      </c>
      <c r="M68" s="222">
        <f>IF('個人エントリー'!$AE29="","",'個人エントリー'!$AE29)</f>
      </c>
      <c r="N68" s="218">
        <f>IF('個人エントリー'!$AF29="","",'個人エントリー'!$AF29)</f>
      </c>
      <c r="O68" s="235">
        <f>IF('個人エントリー'!$AG29="","",'個人エントリー'!$AG29)</f>
      </c>
      <c r="P68" s="214">
        <f>IF('個人エントリー'!$AK29="","",'個人エントリー'!$AK29)</f>
      </c>
    </row>
    <row r="69" spans="1:16" ht="24" customHeight="1">
      <c r="A69" s="174">
        <v>25</v>
      </c>
      <c r="B69" s="215"/>
      <c r="C69" s="215">
        <f>IF('個人エントリー'!$L30="","",'個人エントリー'!$L30&amp;'個人エントリー'!$M30&amp;'個人エントリー'!$N30)</f>
      </c>
      <c r="D69" s="495">
        <f>IF('個人エントリー'!$P30="","",'個人エントリー'!$P30)</f>
      </c>
      <c r="E69" s="496"/>
      <c r="F69" s="223">
        <f>IF('個人エントリー'!$AC30="","",'個人エントリー'!$AC30)</f>
      </c>
      <c r="G69" s="257">
        <f>IF('個人エントリー'!$AA30="","",'個人エントリー'!$AA30)</f>
      </c>
      <c r="H69" s="258">
        <f>IF('個人エントリー'!$AB30="","",'個人エントリー'!$AB30)</f>
      </c>
      <c r="I69" s="278">
        <f>IF('個人エントリー'!$J30="","",'個人エントリー'!$K30)</f>
      </c>
      <c r="J69" s="147">
        <f>IF('個人エントリー'!$D30="","",'個人エントリー'!$H30)</f>
      </c>
      <c r="K69" s="148">
        <f>IF('個人エントリー'!$D30="","",'個人エントリー'!$F30)</f>
      </c>
      <c r="L69" s="141">
        <f>IF('個人エントリー'!$AD30="","",'個人エントリー'!$AD30)</f>
      </c>
      <c r="M69" s="223">
        <f>IF('個人エントリー'!$AE30="","",'個人エントリー'!$AE30)</f>
      </c>
      <c r="N69" s="219">
        <f>IF('個人エントリー'!$AF30="","",'個人エントリー'!$AF30)</f>
      </c>
      <c r="O69" s="236">
        <f>IF('個人エントリー'!$AG30="","",'個人エントリー'!$AG30)</f>
      </c>
      <c r="P69" s="215">
        <f>IF('個人エントリー'!$AK30="","",'個人エントリー'!$AK30)</f>
      </c>
    </row>
    <row r="70" spans="1:16" ht="24" customHeight="1">
      <c r="A70" s="174">
        <v>26</v>
      </c>
      <c r="B70" s="213"/>
      <c r="C70" s="213">
        <f>IF('個人エントリー'!$L31="","",'個人エントリー'!$L31&amp;'個人エントリー'!$M31&amp;'個人エントリー'!$N31)</f>
      </c>
      <c r="D70" s="497">
        <f>IF('個人エントリー'!$P31="","",'個人エントリー'!$P31)</f>
      </c>
      <c r="E70" s="498"/>
      <c r="F70" s="221">
        <f>IF('個人エントリー'!$AC31="","",'個人エントリー'!$AC31)</f>
      </c>
      <c r="G70" s="251">
        <f>IF('個人エントリー'!$AA31="","",'個人エントリー'!$AA31)</f>
      </c>
      <c r="H70" s="252">
        <f>IF('個人エントリー'!$AB31="","",'個人エントリー'!$AB31)</f>
      </c>
      <c r="I70" s="276">
        <f>IF('個人エントリー'!$J31="","",'個人エントリー'!$K31)</f>
      </c>
      <c r="J70" s="143">
        <f>IF('個人エントリー'!$D31="","",'個人エントリー'!$H31)</f>
      </c>
      <c r="K70" s="144">
        <f>IF('個人エントリー'!$D31="","",'個人エントリー'!$F31)</f>
      </c>
      <c r="L70" s="153">
        <f>IF('個人エントリー'!$AD31="","",'個人エントリー'!$AD31)</f>
      </c>
      <c r="M70" s="221">
        <f>IF('個人エントリー'!$AE31="","",'個人エントリー'!$AE31)</f>
      </c>
      <c r="N70" s="217">
        <f>IF('個人エントリー'!$AF31="","",'個人エントリー'!$AF31)</f>
      </c>
      <c r="O70" s="253">
        <f>IF('個人エントリー'!$AG31="","",'個人エントリー'!$AG31)</f>
      </c>
      <c r="P70" s="254">
        <f>IF('個人エントリー'!$AK31="","",'個人エントリー'!$AK31)</f>
      </c>
    </row>
    <row r="71" spans="1:16" ht="24" customHeight="1">
      <c r="A71" s="174">
        <v>27</v>
      </c>
      <c r="B71" s="214"/>
      <c r="C71" s="214">
        <f>IF('個人エントリー'!$L32="","",'個人エントリー'!$L32&amp;'個人エントリー'!$M32&amp;'個人エントリー'!$N32)</f>
      </c>
      <c r="D71" s="499">
        <f>IF('個人エントリー'!$P32="","",'個人エントリー'!$P32)</f>
      </c>
      <c r="E71" s="500"/>
      <c r="F71" s="222">
        <f>IF('個人エントリー'!$AC32="","",'個人エントリー'!$AC32)</f>
      </c>
      <c r="G71" s="255">
        <f>IF('個人エントリー'!$AA32="","",'個人エントリー'!$AA32)</f>
      </c>
      <c r="H71" s="256">
        <f>IF('個人エントリー'!$AB32="","",'個人エントリー'!$AB32)</f>
      </c>
      <c r="I71" s="277">
        <f>IF('個人エントリー'!$J32="","",'個人エントリー'!$K32)</f>
      </c>
      <c r="J71" s="145">
        <f>IF('個人エントリー'!$D32="","",'個人エントリー'!$H32)</f>
      </c>
      <c r="K71" s="146">
        <f>IF('個人エントリー'!$D32="","",'個人エントリー'!$F32)</f>
      </c>
      <c r="L71" s="140">
        <f>IF('個人エントリー'!$AD32="","",'個人エントリー'!$AD32)</f>
      </c>
      <c r="M71" s="222">
        <f>IF('個人エントリー'!$AE32="","",'個人エントリー'!$AE32)</f>
      </c>
      <c r="N71" s="218">
        <f>IF('個人エントリー'!$AF32="","",'個人エントリー'!$AF32)</f>
      </c>
      <c r="O71" s="235">
        <f>IF('個人エントリー'!$AG32="","",'個人エントリー'!$AG32)</f>
      </c>
      <c r="P71" s="214">
        <f>IF('個人エントリー'!$AK32="","",'個人エントリー'!$AK32)</f>
      </c>
    </row>
    <row r="72" spans="1:16" ht="24" customHeight="1">
      <c r="A72" s="174">
        <v>28</v>
      </c>
      <c r="B72" s="214"/>
      <c r="C72" s="214">
        <f>IF('個人エントリー'!$L33="","",'個人エントリー'!$L33&amp;'個人エントリー'!$M33&amp;'個人エントリー'!$N33)</f>
      </c>
      <c r="D72" s="499">
        <f>IF('個人エントリー'!$P33="","",'個人エントリー'!$P33)</f>
      </c>
      <c r="E72" s="500"/>
      <c r="F72" s="222">
        <f>IF('個人エントリー'!$AC33="","",'個人エントリー'!$AC33)</f>
      </c>
      <c r="G72" s="255">
        <f>IF('個人エントリー'!$AA33="","",'個人エントリー'!$AA33)</f>
      </c>
      <c r="H72" s="256">
        <f>IF('個人エントリー'!$AB33="","",'個人エントリー'!$AB33)</f>
      </c>
      <c r="I72" s="277">
        <f>IF('個人エントリー'!$J33="","",'個人エントリー'!$K33)</f>
      </c>
      <c r="J72" s="145">
        <f>IF('個人エントリー'!$D33="","",'個人エントリー'!$H33)</f>
      </c>
      <c r="K72" s="146">
        <f>IF('個人エントリー'!$D33="","",'個人エントリー'!$F33)</f>
      </c>
      <c r="L72" s="140">
        <f>IF('個人エントリー'!$AD33="","",'個人エントリー'!$AD33)</f>
      </c>
      <c r="M72" s="222">
        <f>IF('個人エントリー'!$AE33="","",'個人エントリー'!$AE33)</f>
      </c>
      <c r="N72" s="218">
        <f>IF('個人エントリー'!$AF33="","",'個人エントリー'!$AF33)</f>
      </c>
      <c r="O72" s="235">
        <f>IF('個人エントリー'!$AG33="","",'個人エントリー'!$AG33)</f>
      </c>
      <c r="P72" s="214">
        <f>IF('個人エントリー'!$AK33="","",'個人エントリー'!$AK33)</f>
      </c>
    </row>
    <row r="73" spans="1:16" ht="24" customHeight="1">
      <c r="A73" s="174">
        <v>29</v>
      </c>
      <c r="B73" s="214"/>
      <c r="C73" s="214">
        <f>IF('個人エントリー'!$L34="","",'個人エントリー'!$L34&amp;'個人エントリー'!$M34&amp;'個人エントリー'!$N34)</f>
      </c>
      <c r="D73" s="499">
        <f>IF('個人エントリー'!$P34="","",'個人エントリー'!$P34)</f>
      </c>
      <c r="E73" s="500"/>
      <c r="F73" s="222">
        <f>IF('個人エントリー'!$AC34="","",'個人エントリー'!$AC34)</f>
      </c>
      <c r="G73" s="255">
        <f>IF('個人エントリー'!$AA34="","",'個人エントリー'!$AA34)</f>
      </c>
      <c r="H73" s="256">
        <f>IF('個人エントリー'!$AB34="","",'個人エントリー'!$AB34)</f>
      </c>
      <c r="I73" s="277">
        <f>IF('個人エントリー'!$J34="","",'個人エントリー'!$K34)</f>
      </c>
      <c r="J73" s="145">
        <f>IF('個人エントリー'!$D34="","",'個人エントリー'!$H34)</f>
      </c>
      <c r="K73" s="146">
        <f>IF('個人エントリー'!$D34="","",'個人エントリー'!$F34)</f>
      </c>
      <c r="L73" s="140">
        <f>IF('個人エントリー'!$AD34="","",'個人エントリー'!$AD34)</f>
      </c>
      <c r="M73" s="222">
        <f>IF('個人エントリー'!$AE34="","",'個人エントリー'!$AE34)</f>
      </c>
      <c r="N73" s="218">
        <f>IF('個人エントリー'!$AF34="","",'個人エントリー'!$AF34)</f>
      </c>
      <c r="O73" s="235">
        <f>IF('個人エントリー'!$AG34="","",'個人エントリー'!$AG34)</f>
      </c>
      <c r="P73" s="214">
        <f>IF('個人エントリー'!$AK34="","",'個人エントリー'!$AK34)</f>
      </c>
    </row>
    <row r="74" spans="1:16" ht="24" customHeight="1">
      <c r="A74" s="174">
        <v>30</v>
      </c>
      <c r="B74" s="215"/>
      <c r="C74" s="215">
        <f>IF('個人エントリー'!$L35="","",'個人エントリー'!$L35&amp;'個人エントリー'!$M35&amp;'個人エントリー'!$N35)</f>
      </c>
      <c r="D74" s="495">
        <f>IF('個人エントリー'!$P35="","",'個人エントリー'!$P35)</f>
      </c>
      <c r="E74" s="496"/>
      <c r="F74" s="223">
        <f>IF('個人エントリー'!$AC35="","",'個人エントリー'!$AC35)</f>
      </c>
      <c r="G74" s="257">
        <f>IF('個人エントリー'!$AA35="","",'個人エントリー'!$AA35)</f>
      </c>
      <c r="H74" s="258">
        <f>IF('個人エントリー'!$AB35="","",'個人エントリー'!$AB35)</f>
      </c>
      <c r="I74" s="278">
        <f>IF('個人エントリー'!$J35="","",'個人エントリー'!$K35)</f>
      </c>
      <c r="J74" s="147">
        <f>IF('個人エントリー'!$D35="","",'個人エントリー'!$H35)</f>
      </c>
      <c r="K74" s="148">
        <f>IF('個人エントリー'!$D35="","",'個人エントリー'!$F35)</f>
      </c>
      <c r="L74" s="141">
        <f>IF('個人エントリー'!$AD35="","",'個人エントリー'!$AD35)</f>
      </c>
      <c r="M74" s="223">
        <f>IF('個人エントリー'!$AE35="","",'個人エントリー'!$AE35)</f>
      </c>
      <c r="N74" s="219">
        <f>IF('個人エントリー'!$AF35="","",'個人エントリー'!$AF35)</f>
      </c>
      <c r="O74" s="236">
        <f>IF('個人エントリー'!$AG35="","",'個人エントリー'!$AG35)</f>
      </c>
      <c r="P74" s="215">
        <f>IF('個人エントリー'!$AK35="","",'個人エントリー'!$AK35)</f>
      </c>
    </row>
    <row r="75" spans="1:16" ht="24" customHeight="1">
      <c r="A75" s="174">
        <v>31</v>
      </c>
      <c r="B75" s="216"/>
      <c r="C75" s="216">
        <f>IF('個人エントリー'!$L36="","",'個人エントリー'!$L36&amp;'個人エントリー'!$M36&amp;'個人エントリー'!$N36)</f>
      </c>
      <c r="D75" s="497">
        <f>IF('個人エントリー'!$P36="","",'個人エントリー'!$P36)</f>
      </c>
      <c r="E75" s="498"/>
      <c r="F75" s="224">
        <f>IF('個人エントリー'!$AC36="","",'個人エントリー'!$AC36)</f>
      </c>
      <c r="G75" s="259">
        <f>IF('個人エントリー'!$AA36="","",'個人エントリー'!$AA36)</f>
      </c>
      <c r="H75" s="260">
        <f>IF('個人エントリー'!$AB36="","",'個人エントリー'!$AB36)</f>
      </c>
      <c r="I75" s="279">
        <f>IF('個人エントリー'!$J36="","",'個人エントリー'!$K36)</f>
      </c>
      <c r="J75" s="149">
        <f>IF('個人エントリー'!$D36="","",'個人エントリー'!$H36)</f>
      </c>
      <c r="K75" s="150">
        <f>IF('個人エントリー'!$D36="","",'個人エントリー'!$F36)</f>
      </c>
      <c r="L75" s="142">
        <f>IF('個人エントリー'!$AD36="","",'個人エントリー'!$AD36)</f>
      </c>
      <c r="M75" s="224">
        <f>IF('個人エントリー'!$AE36="","",'個人エントリー'!$AE36)</f>
      </c>
      <c r="N75" s="220">
        <f>IF('個人エントリー'!$AF36="","",'個人エントリー'!$AF36)</f>
      </c>
      <c r="O75" s="261">
        <f>IF('個人エントリー'!$AG36="","",'個人エントリー'!$AG36)</f>
      </c>
      <c r="P75" s="216">
        <f>IF('個人エントリー'!$AK36="","",'個人エントリー'!$AK36)</f>
      </c>
    </row>
    <row r="76" spans="1:16" ht="24" customHeight="1">
      <c r="A76" s="174">
        <v>32</v>
      </c>
      <c r="B76" s="214"/>
      <c r="C76" s="214">
        <f>IF('個人エントリー'!$L37="","",'個人エントリー'!$L37&amp;'個人エントリー'!$M37&amp;'個人エントリー'!$N37)</f>
      </c>
      <c r="D76" s="499">
        <f>IF('個人エントリー'!$P37="","",'個人エントリー'!$P37)</f>
      </c>
      <c r="E76" s="500"/>
      <c r="F76" s="222">
        <f>IF('個人エントリー'!$AC37="","",'個人エントリー'!$AC37)</f>
      </c>
      <c r="G76" s="255">
        <f>IF('個人エントリー'!$AA37="","",'個人エントリー'!$AA37)</f>
      </c>
      <c r="H76" s="256">
        <f>IF('個人エントリー'!$AB37="","",'個人エントリー'!$AB37)</f>
      </c>
      <c r="I76" s="277">
        <f>IF('個人エントリー'!$J37="","",'個人エントリー'!$K37)</f>
      </c>
      <c r="J76" s="145">
        <f>IF('個人エントリー'!$D37="","",'個人エントリー'!$H37)</f>
      </c>
      <c r="K76" s="146">
        <f>IF('個人エントリー'!$D37="","",'個人エントリー'!$F37)</f>
      </c>
      <c r="L76" s="140">
        <f>IF('個人エントリー'!$AD37="","",'個人エントリー'!$AD37)</f>
      </c>
      <c r="M76" s="222">
        <f>IF('個人エントリー'!$AE37="","",'個人エントリー'!$AE37)</f>
      </c>
      <c r="N76" s="218">
        <f>IF('個人エントリー'!$AF37="","",'個人エントリー'!$AF37)</f>
      </c>
      <c r="O76" s="235">
        <f>IF('個人エントリー'!$AG37="","",'個人エントリー'!$AG37)</f>
      </c>
      <c r="P76" s="214">
        <f>IF('個人エントリー'!$AK37="","",'個人エントリー'!$AK37)</f>
      </c>
    </row>
    <row r="77" spans="1:16" ht="24" customHeight="1">
      <c r="A77" s="174">
        <v>33</v>
      </c>
      <c r="B77" s="214"/>
      <c r="C77" s="214">
        <f>IF('個人エントリー'!$L38="","",'個人エントリー'!$L38&amp;'個人エントリー'!$M38&amp;'個人エントリー'!$N38)</f>
      </c>
      <c r="D77" s="499">
        <f>IF('個人エントリー'!$P38="","",'個人エントリー'!$P38)</f>
      </c>
      <c r="E77" s="500"/>
      <c r="F77" s="222">
        <f>IF('個人エントリー'!$AC38="","",'個人エントリー'!$AC38)</f>
      </c>
      <c r="G77" s="255">
        <f>IF('個人エントリー'!$AA38="","",'個人エントリー'!$AA38)</f>
      </c>
      <c r="H77" s="256">
        <f>IF('個人エントリー'!$AB38="","",'個人エントリー'!$AB38)</f>
      </c>
      <c r="I77" s="277">
        <f>IF('個人エントリー'!$J38="","",'個人エントリー'!$K38)</f>
      </c>
      <c r="J77" s="145">
        <f>IF('個人エントリー'!$D38="","",'個人エントリー'!$H38)</f>
      </c>
      <c r="K77" s="146">
        <f>IF('個人エントリー'!$D38="","",'個人エントリー'!$F38)</f>
      </c>
      <c r="L77" s="140">
        <f>IF('個人エントリー'!$AD38="","",'個人エントリー'!$AD38)</f>
      </c>
      <c r="M77" s="222">
        <f>IF('個人エントリー'!$AE38="","",'個人エントリー'!$AE38)</f>
      </c>
      <c r="N77" s="218">
        <f>IF('個人エントリー'!$AF38="","",'個人エントリー'!$AF38)</f>
      </c>
      <c r="O77" s="235">
        <f>IF('個人エントリー'!$AG38="","",'個人エントリー'!$AG38)</f>
      </c>
      <c r="P77" s="214">
        <f>IF('個人エントリー'!$AK38="","",'個人エントリー'!$AK38)</f>
      </c>
    </row>
    <row r="78" spans="1:16" ht="24" customHeight="1">
      <c r="A78" s="174">
        <v>34</v>
      </c>
      <c r="B78" s="214"/>
      <c r="C78" s="214">
        <f>IF('個人エントリー'!$L39="","",'個人エントリー'!$L39&amp;'個人エントリー'!$M39&amp;'個人エントリー'!$N39)</f>
      </c>
      <c r="D78" s="499">
        <f>IF('個人エントリー'!$P39="","",'個人エントリー'!$P39)</f>
      </c>
      <c r="E78" s="500"/>
      <c r="F78" s="222">
        <f>IF('個人エントリー'!$AC39="","",'個人エントリー'!$AC39)</f>
      </c>
      <c r="G78" s="255">
        <f>IF('個人エントリー'!$AA39="","",'個人エントリー'!$AA39)</f>
      </c>
      <c r="H78" s="256">
        <f>IF('個人エントリー'!$AB39="","",'個人エントリー'!$AB39)</f>
      </c>
      <c r="I78" s="277">
        <f>IF('個人エントリー'!$J39="","",'個人エントリー'!$K39)</f>
      </c>
      <c r="J78" s="145">
        <f>IF('個人エントリー'!$D39="","",'個人エントリー'!$H39)</f>
      </c>
      <c r="K78" s="146">
        <f>IF('個人エントリー'!$D39="","",'個人エントリー'!$F39)</f>
      </c>
      <c r="L78" s="140">
        <f>IF('個人エントリー'!$AD39="","",'個人エントリー'!$AD39)</f>
      </c>
      <c r="M78" s="222">
        <f>IF('個人エントリー'!$AE39="","",'個人エントリー'!$AE39)</f>
      </c>
      <c r="N78" s="218">
        <f>IF('個人エントリー'!$AF39="","",'個人エントリー'!$AF39)</f>
      </c>
      <c r="O78" s="235">
        <f>IF('個人エントリー'!$AG39="","",'個人エントリー'!$AG39)</f>
      </c>
      <c r="P78" s="214">
        <f>IF('個人エントリー'!$AK39="","",'個人エントリー'!$AK39)</f>
      </c>
    </row>
    <row r="79" spans="1:16" ht="24" customHeight="1">
      <c r="A79" s="174">
        <v>35</v>
      </c>
      <c r="B79" s="215"/>
      <c r="C79" s="215">
        <f>IF('個人エントリー'!$L40="","",'個人エントリー'!$L40&amp;'個人エントリー'!$M40&amp;'個人エントリー'!$N40)</f>
      </c>
      <c r="D79" s="495">
        <f>IF('個人エントリー'!$P40="","",'個人エントリー'!$P40)</f>
      </c>
      <c r="E79" s="496"/>
      <c r="F79" s="223">
        <f>IF('個人エントリー'!$AC40="","",'個人エントリー'!$AC40)</f>
      </c>
      <c r="G79" s="257">
        <f>IF('個人エントリー'!$AA40="","",'個人エントリー'!$AA40)</f>
      </c>
      <c r="H79" s="258">
        <f>IF('個人エントリー'!$AB40="","",'個人エントリー'!$AB40)</f>
      </c>
      <c r="I79" s="278">
        <f>IF('個人エントリー'!$J40="","",'個人エントリー'!$K40)</f>
      </c>
      <c r="J79" s="147">
        <f>IF('個人エントリー'!$D40="","",'個人エントリー'!$H40)</f>
      </c>
      <c r="K79" s="148">
        <f>IF('個人エントリー'!$D40="","",'個人エントリー'!$F40)</f>
      </c>
      <c r="L79" s="141">
        <f>IF('個人エントリー'!$AD40="","",'個人エントリー'!$AD40)</f>
      </c>
      <c r="M79" s="223">
        <f>IF('個人エントリー'!$AE40="","",'個人エントリー'!$AE40)</f>
      </c>
      <c r="N79" s="219">
        <f>IF('個人エントリー'!$AF40="","",'個人エントリー'!$AF40)</f>
      </c>
      <c r="O79" s="236">
        <f>IF('個人エントリー'!$AG40="","",'個人エントリー'!$AG40)</f>
      </c>
      <c r="P79" s="215">
        <f>IF('個人エントリー'!$AK40="","",'個人エントリー'!$AK40)</f>
      </c>
    </row>
    <row r="80" spans="1:16" ht="24" customHeight="1">
      <c r="A80" s="174">
        <v>36</v>
      </c>
      <c r="B80" s="216"/>
      <c r="C80" s="216">
        <f>IF('個人エントリー'!$L41="","",'個人エントリー'!$L41&amp;'個人エントリー'!$M41&amp;'個人エントリー'!$N41)</f>
      </c>
      <c r="D80" s="497">
        <f>IF('個人エントリー'!$P41="","",'個人エントリー'!$P41)</f>
      </c>
      <c r="E80" s="498"/>
      <c r="F80" s="224">
        <f>IF('個人エントリー'!$AC41="","",'個人エントリー'!$AC41)</f>
      </c>
      <c r="G80" s="259">
        <f>IF('個人エントリー'!$AA41="","",'個人エントリー'!$AA41)</f>
      </c>
      <c r="H80" s="260">
        <f>IF('個人エントリー'!$AB41="","",'個人エントリー'!$AB41)</f>
      </c>
      <c r="I80" s="279">
        <f>IF('個人エントリー'!$J41="","",'個人エントリー'!$K41)</f>
      </c>
      <c r="J80" s="149">
        <f>IF('個人エントリー'!$D41="","",'個人エントリー'!$H41)</f>
      </c>
      <c r="K80" s="150">
        <f>IF('個人エントリー'!$D41="","",'個人エントリー'!$F41)</f>
      </c>
      <c r="L80" s="142">
        <f>IF('個人エントリー'!$AD41="","",'個人エントリー'!$AD41)</f>
      </c>
      <c r="M80" s="224">
        <f>IF('個人エントリー'!$AE41="","",'個人エントリー'!$AE41)</f>
      </c>
      <c r="N80" s="220">
        <f>IF('個人エントリー'!$AF41="","",'個人エントリー'!$AF41)</f>
      </c>
      <c r="O80" s="261">
        <f>IF('個人エントリー'!$AG41="","",'個人エントリー'!$AG41)</f>
      </c>
      <c r="P80" s="216">
        <f>IF('個人エントリー'!$AK41="","",'個人エントリー'!$AK41)</f>
      </c>
    </row>
    <row r="81" spans="1:16" ht="24" customHeight="1">
      <c r="A81" s="174">
        <v>37</v>
      </c>
      <c r="B81" s="214"/>
      <c r="C81" s="214">
        <f>IF('個人エントリー'!$L42="","",'個人エントリー'!$L42&amp;'個人エントリー'!$M42&amp;'個人エントリー'!$N42)</f>
      </c>
      <c r="D81" s="499">
        <f>IF('個人エントリー'!$P42="","",'個人エントリー'!$P42)</f>
      </c>
      <c r="E81" s="500"/>
      <c r="F81" s="222">
        <f>IF('個人エントリー'!$AC42="","",'個人エントリー'!$AC42)</f>
      </c>
      <c r="G81" s="255">
        <f>IF('個人エントリー'!$AA42="","",'個人エントリー'!$AA42)</f>
      </c>
      <c r="H81" s="256">
        <f>IF('個人エントリー'!$AB42="","",'個人エントリー'!$AB42)</f>
      </c>
      <c r="I81" s="277">
        <f>IF('個人エントリー'!$J42="","",'個人エントリー'!$K42)</f>
      </c>
      <c r="J81" s="145">
        <f>IF('個人エントリー'!$D42="","",'個人エントリー'!$H42)</f>
      </c>
      <c r="K81" s="146">
        <f>IF('個人エントリー'!$D42="","",'個人エントリー'!$F42)</f>
      </c>
      <c r="L81" s="140">
        <f>IF('個人エントリー'!$AD42="","",'個人エントリー'!$AD42)</f>
      </c>
      <c r="M81" s="222">
        <f>IF('個人エントリー'!$AE42="","",'個人エントリー'!$AE42)</f>
      </c>
      <c r="N81" s="218">
        <f>IF('個人エントリー'!$AF42="","",'個人エントリー'!$AF42)</f>
      </c>
      <c r="O81" s="235">
        <f>IF('個人エントリー'!$AG42="","",'個人エントリー'!$AG42)</f>
      </c>
      <c r="P81" s="214">
        <f>IF('個人エントリー'!$AK42="","",'個人エントリー'!$AK42)</f>
      </c>
    </row>
    <row r="82" spans="1:16" ht="24" customHeight="1">
      <c r="A82" s="174">
        <v>38</v>
      </c>
      <c r="B82" s="214"/>
      <c r="C82" s="214">
        <f>IF('個人エントリー'!$L43="","",'個人エントリー'!$L43&amp;'個人エントリー'!$M43&amp;'個人エントリー'!$N43)</f>
      </c>
      <c r="D82" s="499">
        <f>IF('個人エントリー'!$P43="","",'個人エントリー'!$P43)</f>
      </c>
      <c r="E82" s="500"/>
      <c r="F82" s="222">
        <f>IF('個人エントリー'!$AC43="","",'個人エントリー'!$AC43)</f>
      </c>
      <c r="G82" s="255">
        <f>IF('個人エントリー'!$AA43="","",'個人エントリー'!$AA43)</f>
      </c>
      <c r="H82" s="256">
        <f>IF('個人エントリー'!$AB43="","",'個人エントリー'!$AB43)</f>
      </c>
      <c r="I82" s="277">
        <f>IF('個人エントリー'!$J43="","",'個人エントリー'!$K43)</f>
      </c>
      <c r="J82" s="145">
        <f>IF('個人エントリー'!$D43="","",'個人エントリー'!$H43)</f>
      </c>
      <c r="K82" s="146">
        <f>IF('個人エントリー'!$D43="","",'個人エントリー'!$F43)</f>
      </c>
      <c r="L82" s="140">
        <f>IF('個人エントリー'!$AD43="","",'個人エントリー'!$AD43)</f>
      </c>
      <c r="M82" s="222">
        <f>IF('個人エントリー'!$AE43="","",'個人エントリー'!$AE43)</f>
      </c>
      <c r="N82" s="218">
        <f>IF('個人エントリー'!$AF43="","",'個人エントリー'!$AF43)</f>
      </c>
      <c r="O82" s="235">
        <f>IF('個人エントリー'!$AG43="","",'個人エントリー'!$AG43)</f>
      </c>
      <c r="P82" s="214">
        <f>IF('個人エントリー'!$AK43="","",'個人エントリー'!$AK43)</f>
      </c>
    </row>
    <row r="83" spans="1:16" ht="24" customHeight="1">
      <c r="A83" s="174">
        <v>39</v>
      </c>
      <c r="B83" s="214"/>
      <c r="C83" s="214">
        <f>IF('個人エントリー'!$L44="","",'個人エントリー'!$L44&amp;'個人エントリー'!$M44&amp;'個人エントリー'!$N44)</f>
      </c>
      <c r="D83" s="499">
        <f>IF('個人エントリー'!$P44="","",'個人エントリー'!$P44)</f>
      </c>
      <c r="E83" s="500"/>
      <c r="F83" s="222">
        <f>IF('個人エントリー'!$AC44="","",'個人エントリー'!$AC44)</f>
      </c>
      <c r="G83" s="255">
        <f>IF('個人エントリー'!$AA44="","",'個人エントリー'!$AA44)</f>
      </c>
      <c r="H83" s="256">
        <f>IF('個人エントリー'!$AB44="","",'個人エントリー'!$AB44)</f>
      </c>
      <c r="I83" s="277">
        <f>IF('個人エントリー'!$J44="","",'個人エントリー'!$K44)</f>
      </c>
      <c r="J83" s="145">
        <f>IF('個人エントリー'!$D44="","",'個人エントリー'!$H44)</f>
      </c>
      <c r="K83" s="146">
        <f>IF('個人エントリー'!$D44="","",'個人エントリー'!$F44)</f>
      </c>
      <c r="L83" s="140">
        <f>IF('個人エントリー'!$AD44="","",'個人エントリー'!$AD44)</f>
      </c>
      <c r="M83" s="222">
        <f>IF('個人エントリー'!$AE44="","",'個人エントリー'!$AE44)</f>
      </c>
      <c r="N83" s="218">
        <f>IF('個人エントリー'!$AF44="","",'個人エントリー'!$AF44)</f>
      </c>
      <c r="O83" s="235">
        <f>IF('個人エントリー'!$AG44="","",'個人エントリー'!$AG44)</f>
      </c>
      <c r="P83" s="214">
        <f>IF('個人エントリー'!$AK44="","",'個人エントリー'!$AK44)</f>
      </c>
    </row>
    <row r="84" spans="1:16" ht="24" customHeight="1">
      <c r="A84" s="174">
        <v>40</v>
      </c>
      <c r="B84" s="215"/>
      <c r="C84" s="215">
        <f>IF('個人エントリー'!$L45="","",'個人エントリー'!$L45&amp;'個人エントリー'!$M45&amp;'個人エントリー'!$N45)</f>
      </c>
      <c r="D84" s="495">
        <f>IF('個人エントリー'!$P45="","",'個人エントリー'!$P45)</f>
      </c>
      <c r="E84" s="496"/>
      <c r="F84" s="223">
        <f>IF('個人エントリー'!$AC45="","",'個人エントリー'!$AC45)</f>
      </c>
      <c r="G84" s="257">
        <f>IF('個人エントリー'!$AA45="","",'個人エントリー'!$AA45)</f>
      </c>
      <c r="H84" s="258">
        <f>IF('個人エントリー'!$AB45="","",'個人エントリー'!$AB45)</f>
      </c>
      <c r="I84" s="278">
        <f>IF('個人エントリー'!$J45="","",'個人エントリー'!$K45)</f>
      </c>
      <c r="J84" s="147">
        <f>IF('個人エントリー'!$D45="","",'個人エントリー'!$H45)</f>
      </c>
      <c r="K84" s="148">
        <f>IF('個人エントリー'!$D45="","",'個人エントリー'!$F45)</f>
      </c>
      <c r="L84" s="141">
        <f>IF('個人エントリー'!$AD45="","",'個人エントリー'!$AD45)</f>
      </c>
      <c r="M84" s="223">
        <f>IF('個人エントリー'!$AE45="","",'個人エントリー'!$AE45)</f>
      </c>
      <c r="N84" s="219">
        <f>IF('個人エントリー'!$AF45="","",'個人エントリー'!$AF45)</f>
      </c>
      <c r="O84" s="236">
        <f>IF('個人エントリー'!$AG45="","",'個人エントリー'!$AG45)</f>
      </c>
      <c r="P84" s="215">
        <f>IF('個人エントリー'!$AK45="","",'個人エントリー'!$AK45)</f>
      </c>
    </row>
    <row r="85" spans="1:16" ht="24" customHeight="1">
      <c r="A85" s="174">
        <v>41</v>
      </c>
      <c r="B85" s="216"/>
      <c r="C85" s="216">
        <f>IF('個人エントリー'!$L46="","",'個人エントリー'!$L46&amp;'個人エントリー'!$M46&amp;'個人エントリー'!$N46)</f>
      </c>
      <c r="D85" s="497">
        <f>IF('個人エントリー'!$P46="","",'個人エントリー'!$P46)</f>
      </c>
      <c r="E85" s="498"/>
      <c r="F85" s="224">
        <f>IF('個人エントリー'!$AC46="","",'個人エントリー'!$AC46)</f>
      </c>
      <c r="G85" s="259">
        <f>IF('個人エントリー'!$AA46="","",'個人エントリー'!$AA46)</f>
      </c>
      <c r="H85" s="260">
        <f>IF('個人エントリー'!$AB46="","",'個人エントリー'!$AB46)</f>
      </c>
      <c r="I85" s="279">
        <f>IF('個人エントリー'!$J46="","",'個人エントリー'!$K46)</f>
      </c>
      <c r="J85" s="149">
        <f>IF('個人エントリー'!$D46="","",'個人エントリー'!$H46)</f>
      </c>
      <c r="K85" s="150">
        <f>IF('個人エントリー'!$D46="","",'個人エントリー'!$F46)</f>
      </c>
      <c r="L85" s="142">
        <f>IF('個人エントリー'!$AD46="","",'個人エントリー'!$AD46)</f>
      </c>
      <c r="M85" s="224">
        <f>IF('個人エントリー'!$AE46="","",'個人エントリー'!$AE46)</f>
      </c>
      <c r="N85" s="220">
        <f>IF('個人エントリー'!$AF46="","",'個人エントリー'!$AF46)</f>
      </c>
      <c r="O85" s="261">
        <f>IF('個人エントリー'!$AG46="","",'個人エントリー'!$AG46)</f>
      </c>
      <c r="P85" s="216">
        <f>IF('個人エントリー'!$AK46="","",'個人エントリー'!$AK46)</f>
      </c>
    </row>
    <row r="86" spans="1:16" ht="24" customHeight="1">
      <c r="A86" s="174">
        <v>42</v>
      </c>
      <c r="B86" s="214"/>
      <c r="C86" s="214">
        <f>IF('個人エントリー'!$L47="","",'個人エントリー'!$L47&amp;'個人エントリー'!$M47&amp;'個人エントリー'!$N47)</f>
      </c>
      <c r="D86" s="499">
        <f>IF('個人エントリー'!$P47="","",'個人エントリー'!$P47)</f>
      </c>
      <c r="E86" s="500"/>
      <c r="F86" s="222">
        <f>IF('個人エントリー'!$AC47="","",'個人エントリー'!$AC47)</f>
      </c>
      <c r="G86" s="255">
        <f>IF('個人エントリー'!$AA47="","",'個人エントリー'!$AA47)</f>
      </c>
      <c r="H86" s="256">
        <f>IF('個人エントリー'!$AB47="","",'個人エントリー'!$AB47)</f>
      </c>
      <c r="I86" s="277">
        <f>IF('個人エントリー'!$J47="","",'個人エントリー'!$K47)</f>
      </c>
      <c r="J86" s="145">
        <f>IF('個人エントリー'!$D47="","",'個人エントリー'!$H47)</f>
      </c>
      <c r="K86" s="146">
        <f>IF('個人エントリー'!$D47="","",'個人エントリー'!$F47)</f>
      </c>
      <c r="L86" s="140">
        <f>IF('個人エントリー'!$AD47="","",'個人エントリー'!$AD47)</f>
      </c>
      <c r="M86" s="222">
        <f>IF('個人エントリー'!$AE47="","",'個人エントリー'!$AE47)</f>
      </c>
      <c r="N86" s="218">
        <f>IF('個人エントリー'!$AF47="","",'個人エントリー'!$AF47)</f>
      </c>
      <c r="O86" s="235">
        <f>IF('個人エントリー'!$AG47="","",'個人エントリー'!$AG47)</f>
      </c>
      <c r="P86" s="214">
        <f>IF('個人エントリー'!$AK47="","",'個人エントリー'!$AK47)</f>
      </c>
    </row>
    <row r="87" spans="1:16" ht="24" customHeight="1">
      <c r="A87" s="174">
        <v>43</v>
      </c>
      <c r="B87" s="214"/>
      <c r="C87" s="214">
        <f>IF('個人エントリー'!$L48="","",'個人エントリー'!$L48&amp;'個人エントリー'!$M48&amp;'個人エントリー'!$N48)</f>
      </c>
      <c r="D87" s="499">
        <f>IF('個人エントリー'!$P48="","",'個人エントリー'!$P48)</f>
      </c>
      <c r="E87" s="500"/>
      <c r="F87" s="222">
        <f>IF('個人エントリー'!$AC48="","",'個人エントリー'!$AC48)</f>
      </c>
      <c r="G87" s="255">
        <f>IF('個人エントリー'!$AA48="","",'個人エントリー'!$AA48)</f>
      </c>
      <c r="H87" s="256">
        <f>IF('個人エントリー'!$AB48="","",'個人エントリー'!$AB48)</f>
      </c>
      <c r="I87" s="277">
        <f>IF('個人エントリー'!$J48="","",'個人エントリー'!$K48)</f>
      </c>
      <c r="J87" s="145">
        <f>IF('個人エントリー'!$D48="","",'個人エントリー'!$H48)</f>
      </c>
      <c r="K87" s="146">
        <f>IF('個人エントリー'!$D48="","",'個人エントリー'!$F48)</f>
      </c>
      <c r="L87" s="140">
        <f>IF('個人エントリー'!$AD48="","",'個人エントリー'!$AD48)</f>
      </c>
      <c r="M87" s="222">
        <f>IF('個人エントリー'!$AE48="","",'個人エントリー'!$AE48)</f>
      </c>
      <c r="N87" s="218">
        <f>IF('個人エントリー'!$AF48="","",'個人エントリー'!$AF48)</f>
      </c>
      <c r="O87" s="235">
        <f>IF('個人エントリー'!$AG48="","",'個人エントリー'!$AG48)</f>
      </c>
      <c r="P87" s="214">
        <f>IF('個人エントリー'!$AK48="","",'個人エントリー'!$AK48)</f>
      </c>
    </row>
    <row r="88" spans="1:16" ht="24" customHeight="1">
      <c r="A88" s="174">
        <v>44</v>
      </c>
      <c r="B88" s="214"/>
      <c r="C88" s="214">
        <f>IF('個人エントリー'!$L49="","",'個人エントリー'!$L49&amp;'個人エントリー'!$M49&amp;'個人エントリー'!$N49)</f>
      </c>
      <c r="D88" s="499">
        <f>IF('個人エントリー'!$P49="","",'個人エントリー'!$P49)</f>
      </c>
      <c r="E88" s="500"/>
      <c r="F88" s="222">
        <f>IF('個人エントリー'!$AC49="","",'個人エントリー'!$AC49)</f>
      </c>
      <c r="G88" s="255">
        <f>IF('個人エントリー'!$AA49="","",'個人エントリー'!$AA49)</f>
      </c>
      <c r="H88" s="256">
        <f>IF('個人エントリー'!$AB49="","",'個人エントリー'!$AB49)</f>
      </c>
      <c r="I88" s="277">
        <f>IF('個人エントリー'!$J49="","",'個人エントリー'!$K49)</f>
      </c>
      <c r="J88" s="145">
        <f>IF('個人エントリー'!$D49="","",'個人エントリー'!$H49)</f>
      </c>
      <c r="K88" s="146">
        <f>IF('個人エントリー'!$D49="","",'個人エントリー'!$F49)</f>
      </c>
      <c r="L88" s="140">
        <f>IF('個人エントリー'!$AD49="","",'個人エントリー'!$AD49)</f>
      </c>
      <c r="M88" s="222">
        <f>IF('個人エントリー'!$AE49="","",'個人エントリー'!$AE49)</f>
      </c>
      <c r="N88" s="218">
        <f>IF('個人エントリー'!$AF49="","",'個人エントリー'!$AF49)</f>
      </c>
      <c r="O88" s="235">
        <f>IF('個人エントリー'!$AG49="","",'個人エントリー'!$AG49)</f>
      </c>
      <c r="P88" s="214">
        <f>IF('個人エントリー'!$AK49="","",'個人エントリー'!$AK49)</f>
      </c>
    </row>
    <row r="89" spans="1:16" ht="24" customHeight="1">
      <c r="A89" s="174">
        <v>45</v>
      </c>
      <c r="B89" s="215"/>
      <c r="C89" s="215">
        <f>IF('個人エントリー'!$L50="","",'個人エントリー'!$L50&amp;'個人エントリー'!$M50&amp;'個人エントリー'!$N50)</f>
      </c>
      <c r="D89" s="495">
        <f>IF('個人エントリー'!$P50="","",'個人エントリー'!$P50)</f>
      </c>
      <c r="E89" s="496"/>
      <c r="F89" s="223">
        <f>IF('個人エントリー'!$AC50="","",'個人エントリー'!$AC50)</f>
      </c>
      <c r="G89" s="257">
        <f>IF('個人エントリー'!$AA50="","",'個人エントリー'!$AA50)</f>
      </c>
      <c r="H89" s="258">
        <f>IF('個人エントリー'!$AB50="","",'個人エントリー'!$AB50)</f>
      </c>
      <c r="I89" s="278">
        <f>IF('個人エントリー'!$J50="","",'個人エントリー'!$K50)</f>
      </c>
      <c r="J89" s="147">
        <f>IF('個人エントリー'!$D50="","",'個人エントリー'!$H50)</f>
      </c>
      <c r="K89" s="148">
        <f>IF('個人エントリー'!$D50="","",'個人エントリー'!$F50)</f>
      </c>
      <c r="L89" s="141">
        <f>IF('個人エントリー'!$AD50="","",'個人エントリー'!$AD50)</f>
      </c>
      <c r="M89" s="223">
        <f>IF('個人エントリー'!$AE50="","",'個人エントリー'!$AE50)</f>
      </c>
      <c r="N89" s="219">
        <f>IF('個人エントリー'!$AF50="","",'個人エントリー'!$AF50)</f>
      </c>
      <c r="O89" s="236">
        <f>IF('個人エントリー'!$AG50="","",'個人エントリー'!$AG50)</f>
      </c>
      <c r="P89" s="215">
        <f>IF('個人エントリー'!$AK50="","",'個人エントリー'!$AK50)</f>
      </c>
    </row>
    <row r="90" spans="1:11" ht="24" customHeight="1">
      <c r="A90" s="1" t="s">
        <v>37</v>
      </c>
      <c r="K90" s="1" t="s">
        <v>667</v>
      </c>
    </row>
    <row r="91" spans="1:15" ht="24" customHeight="1">
      <c r="A91" s="9" t="s">
        <v>38</v>
      </c>
      <c r="O91" s="9" t="s">
        <v>39</v>
      </c>
    </row>
    <row r="92" spans="1:16" ht="24" customHeight="1" thickBot="1">
      <c r="A92" s="178"/>
      <c r="B92" s="47" t="str">
        <f>IF('基本データ'!$C$9="","",'基本データ'!$C$9)</f>
        <v>京都選手権</v>
      </c>
      <c r="C92" s="17"/>
      <c r="D92" s="17"/>
      <c r="E92" s="17"/>
      <c r="F92" s="17"/>
      <c r="G92" s="17"/>
      <c r="H92" s="17"/>
      <c r="I92" s="281"/>
      <c r="J92" s="18"/>
      <c r="K92" s="17"/>
      <c r="L92" s="17"/>
      <c r="M92" s="17" t="s">
        <v>660</v>
      </c>
      <c r="N92" s="17"/>
      <c r="O92" s="509">
        <f>IF('基本データ'!$J$5="","",'基本データ'!$J$5)</f>
      </c>
      <c r="P92" s="509"/>
    </row>
    <row r="93" ht="24" customHeight="1"/>
    <row r="94" spans="2:16" ht="24" customHeight="1">
      <c r="B94" s="14" t="s">
        <v>48</v>
      </c>
      <c r="C94" s="14" t="s">
        <v>49</v>
      </c>
      <c r="D94" s="488" t="s">
        <v>108</v>
      </c>
      <c r="E94" s="519"/>
      <c r="F94" s="15" t="s">
        <v>622</v>
      </c>
      <c r="G94" s="139" t="s">
        <v>1723</v>
      </c>
      <c r="H94" s="16" t="s">
        <v>619</v>
      </c>
      <c r="I94" s="275" t="s">
        <v>1221</v>
      </c>
      <c r="J94" s="14" t="s">
        <v>1721</v>
      </c>
      <c r="K94" s="48" t="s">
        <v>1722</v>
      </c>
      <c r="L94" s="488" t="s">
        <v>107</v>
      </c>
      <c r="M94" s="489"/>
      <c r="N94" s="489"/>
      <c r="O94" s="48" t="s">
        <v>599</v>
      </c>
      <c r="P94" s="14" t="s">
        <v>1734</v>
      </c>
    </row>
    <row r="95" spans="1:16" ht="24" customHeight="1">
      <c r="A95" s="174">
        <v>46</v>
      </c>
      <c r="B95" s="213"/>
      <c r="C95" s="213">
        <f>IF('個人エントリー'!$L51="","",'個人エントリー'!$L51&amp;'個人エントリー'!$M51&amp;'個人エントリー'!$N51)</f>
      </c>
      <c r="D95" s="497">
        <f>IF('個人エントリー'!$P51="","",'個人エントリー'!$P51)</f>
      </c>
      <c r="E95" s="498"/>
      <c r="F95" s="221">
        <f>IF('個人エントリー'!$AC51="","",'個人エントリー'!$AC51)</f>
      </c>
      <c r="G95" s="251">
        <f>IF('個人エントリー'!$AA51="","",'個人エントリー'!$AA51)</f>
      </c>
      <c r="H95" s="252">
        <f>IF('個人エントリー'!$AB51="","",'個人エントリー'!$AB51)</f>
      </c>
      <c r="I95" s="276">
        <f>IF('個人エントリー'!$J51="","",'個人エントリー'!$K51)</f>
      </c>
      <c r="J95" s="143">
        <f>IF('個人エントリー'!$D51="","",'個人エントリー'!$H51)</f>
      </c>
      <c r="K95" s="144">
        <f>IF('個人エントリー'!$D51="","",'個人エントリー'!$F51)</f>
      </c>
      <c r="L95" s="153">
        <f>IF('個人エントリー'!$AD51="","",'個人エントリー'!$AD51)</f>
      </c>
      <c r="M95" s="221">
        <f>IF('個人エントリー'!$AE51="","",'個人エントリー'!$AE51)</f>
      </c>
      <c r="N95" s="217">
        <f>IF('個人エントリー'!$AF51="","",'個人エントリー'!$AF51)</f>
      </c>
      <c r="O95" s="253">
        <f>IF('個人エントリー'!$AG51="","",'個人エントリー'!$AG51)</f>
      </c>
      <c r="P95" s="254">
        <f>IF('個人エントリー'!$AK51="","",'個人エントリー'!$AK51)</f>
      </c>
    </row>
    <row r="96" spans="1:16" ht="24" customHeight="1">
      <c r="A96" s="174">
        <v>47</v>
      </c>
      <c r="B96" s="214"/>
      <c r="C96" s="214">
        <f>IF('個人エントリー'!$L52="","",'個人エントリー'!$L52&amp;'個人エントリー'!$M52&amp;'個人エントリー'!$N52)</f>
      </c>
      <c r="D96" s="499">
        <f>IF('個人エントリー'!$P52="","",'個人エントリー'!$P52)</f>
      </c>
      <c r="E96" s="500"/>
      <c r="F96" s="222">
        <f>IF('個人エントリー'!$AC52="","",'個人エントリー'!$AC52)</f>
      </c>
      <c r="G96" s="255">
        <f>IF('個人エントリー'!$AA52="","",'個人エントリー'!$AA52)</f>
      </c>
      <c r="H96" s="256">
        <f>IF('個人エントリー'!$AB52="","",'個人エントリー'!$AB52)</f>
      </c>
      <c r="I96" s="277">
        <f>IF('個人エントリー'!$J52="","",'個人エントリー'!$K52)</f>
      </c>
      <c r="J96" s="145">
        <f>IF('個人エントリー'!$D52="","",'個人エントリー'!$H52)</f>
      </c>
      <c r="K96" s="146">
        <f>IF('個人エントリー'!$D52="","",'個人エントリー'!$F52)</f>
      </c>
      <c r="L96" s="140">
        <f>IF('個人エントリー'!$AD52="","",'個人エントリー'!$AD52)</f>
      </c>
      <c r="M96" s="222">
        <f>IF('個人エントリー'!$AE52="","",'個人エントリー'!$AE52)</f>
      </c>
      <c r="N96" s="218">
        <f>IF('個人エントリー'!$AF52="","",'個人エントリー'!$AF52)</f>
      </c>
      <c r="O96" s="235">
        <f>IF('個人エントリー'!$AG52="","",'個人エントリー'!$AG52)</f>
      </c>
      <c r="P96" s="214">
        <f>IF('個人エントリー'!$AK52="","",'個人エントリー'!$AK52)</f>
      </c>
    </row>
    <row r="97" spans="1:16" ht="24" customHeight="1">
      <c r="A97" s="174">
        <v>48</v>
      </c>
      <c r="B97" s="214"/>
      <c r="C97" s="214">
        <f>IF('個人エントリー'!$L53="","",'個人エントリー'!$L53&amp;'個人エントリー'!$M53&amp;'個人エントリー'!$N53)</f>
      </c>
      <c r="D97" s="499">
        <f>IF('個人エントリー'!$P53="","",'個人エントリー'!$P53)</f>
      </c>
      <c r="E97" s="500"/>
      <c r="F97" s="222">
        <f>IF('個人エントリー'!$AC53="","",'個人エントリー'!$AC53)</f>
      </c>
      <c r="G97" s="255">
        <f>IF('個人エントリー'!$AA53="","",'個人エントリー'!$AA53)</f>
      </c>
      <c r="H97" s="256">
        <f>IF('個人エントリー'!$AB53="","",'個人エントリー'!$AB53)</f>
      </c>
      <c r="I97" s="277">
        <f>IF('個人エントリー'!$J53="","",'個人エントリー'!$K53)</f>
      </c>
      <c r="J97" s="145">
        <f>IF('個人エントリー'!$D53="","",'個人エントリー'!$H53)</f>
      </c>
      <c r="K97" s="146">
        <f>IF('個人エントリー'!$D53="","",'個人エントリー'!$F53)</f>
      </c>
      <c r="L97" s="140">
        <f>IF('個人エントリー'!$AD53="","",'個人エントリー'!$AD53)</f>
      </c>
      <c r="M97" s="222">
        <f>IF('個人エントリー'!$AE53="","",'個人エントリー'!$AE53)</f>
      </c>
      <c r="N97" s="218">
        <f>IF('個人エントリー'!$AF53="","",'個人エントリー'!$AF53)</f>
      </c>
      <c r="O97" s="235">
        <f>IF('個人エントリー'!$AG53="","",'個人エントリー'!$AG53)</f>
      </c>
      <c r="P97" s="214">
        <f>IF('個人エントリー'!$AK53="","",'個人エントリー'!$AK53)</f>
      </c>
    </row>
    <row r="98" spans="1:16" ht="24" customHeight="1">
      <c r="A98" s="174">
        <v>49</v>
      </c>
      <c r="B98" s="214"/>
      <c r="C98" s="214">
        <f>IF('個人エントリー'!$L54="","",'個人エントリー'!$L54&amp;'個人エントリー'!$M54&amp;'個人エントリー'!$N54)</f>
      </c>
      <c r="D98" s="499">
        <f>IF('個人エントリー'!$P54="","",'個人エントリー'!$P54)</f>
      </c>
      <c r="E98" s="500"/>
      <c r="F98" s="222">
        <f>IF('個人エントリー'!$AC54="","",'個人エントリー'!$AC54)</f>
      </c>
      <c r="G98" s="255">
        <f>IF('個人エントリー'!$AA54="","",'個人エントリー'!$AA54)</f>
      </c>
      <c r="H98" s="256">
        <f>IF('個人エントリー'!$AB54="","",'個人エントリー'!$AB54)</f>
      </c>
      <c r="I98" s="277">
        <f>IF('個人エントリー'!$J54="","",'個人エントリー'!$K54)</f>
      </c>
      <c r="J98" s="145">
        <f>IF('個人エントリー'!$D54="","",'個人エントリー'!$H54)</f>
      </c>
      <c r="K98" s="146">
        <f>IF('個人エントリー'!$D54="","",'個人エントリー'!$F54)</f>
      </c>
      <c r="L98" s="140">
        <f>IF('個人エントリー'!$AD54="","",'個人エントリー'!$AD54)</f>
      </c>
      <c r="M98" s="222">
        <f>IF('個人エントリー'!$AE54="","",'個人エントリー'!$AE54)</f>
      </c>
      <c r="N98" s="218">
        <f>IF('個人エントリー'!$AF54="","",'個人エントリー'!$AF54)</f>
      </c>
      <c r="O98" s="235">
        <f>IF('個人エントリー'!$AG54="","",'個人エントリー'!$AG54)</f>
      </c>
      <c r="P98" s="214">
        <f>IF('個人エントリー'!$AK54="","",'個人エントリー'!$AK54)</f>
      </c>
    </row>
    <row r="99" spans="1:16" ht="24" customHeight="1">
      <c r="A99" s="174">
        <v>50</v>
      </c>
      <c r="B99" s="215"/>
      <c r="C99" s="215">
        <f>IF('個人エントリー'!$L55="","",'個人エントリー'!$L55&amp;'個人エントリー'!$M55&amp;'個人エントリー'!$N55)</f>
      </c>
      <c r="D99" s="495">
        <f>IF('個人エントリー'!$P55="","",'個人エントリー'!$P55)</f>
      </c>
      <c r="E99" s="496"/>
      <c r="F99" s="223">
        <f>IF('個人エントリー'!$AC55="","",'個人エントリー'!$AC55)</f>
      </c>
      <c r="G99" s="257">
        <f>IF('個人エントリー'!$AA55="","",'個人エントリー'!$AA55)</f>
      </c>
      <c r="H99" s="258">
        <f>IF('個人エントリー'!$AB55="","",'個人エントリー'!$AB55)</f>
      </c>
      <c r="I99" s="278">
        <f>IF('個人エントリー'!$J55="","",'個人エントリー'!$K55)</f>
      </c>
      <c r="J99" s="147">
        <f>IF('個人エントリー'!$D55="","",'個人エントリー'!$H55)</f>
      </c>
      <c r="K99" s="148">
        <f>IF('個人エントリー'!$D55="","",'個人エントリー'!$F55)</f>
      </c>
      <c r="L99" s="141">
        <f>IF('個人エントリー'!$AD55="","",'個人エントリー'!$AD55)</f>
      </c>
      <c r="M99" s="223">
        <f>IF('個人エントリー'!$AE55="","",'個人エントリー'!$AE55)</f>
      </c>
      <c r="N99" s="219">
        <f>IF('個人エントリー'!$AF55="","",'個人エントリー'!$AF55)</f>
      </c>
      <c r="O99" s="236">
        <f>IF('個人エントリー'!$AG55="","",'個人エントリー'!$AG55)</f>
      </c>
      <c r="P99" s="215">
        <f>IF('個人エントリー'!$AK55="","",'個人エントリー'!$AK55)</f>
      </c>
    </row>
    <row r="100" spans="1:16" ht="24" customHeight="1">
      <c r="A100" s="174">
        <v>51</v>
      </c>
      <c r="B100" s="216"/>
      <c r="C100" s="216">
        <f>IF('個人エントリー'!$L56="","",'個人エントリー'!$L56&amp;'個人エントリー'!$M56&amp;'個人エントリー'!$N56)</f>
      </c>
      <c r="D100" s="497">
        <f>IF('個人エントリー'!$P56="","",'個人エントリー'!$P56)</f>
      </c>
      <c r="E100" s="498"/>
      <c r="F100" s="224">
        <f>IF('個人エントリー'!$AC56="","",'個人エントリー'!$AC56)</f>
      </c>
      <c r="G100" s="259">
        <f>IF('個人エントリー'!$AA56="","",'個人エントリー'!$AA56)</f>
      </c>
      <c r="H100" s="260">
        <f>IF('個人エントリー'!$AB56="","",'個人エントリー'!$AB56)</f>
      </c>
      <c r="I100" s="279">
        <f>IF('個人エントリー'!$J56="","",'個人エントリー'!$K56)</f>
      </c>
      <c r="J100" s="149">
        <f>IF('個人エントリー'!$D56="","",'個人エントリー'!$H56)</f>
      </c>
      <c r="K100" s="150">
        <f>IF('個人エントリー'!$D56="","",'個人エントリー'!$F56)</f>
      </c>
      <c r="L100" s="142">
        <f>IF('個人エントリー'!$AD56="","",'個人エントリー'!$AD56)</f>
      </c>
      <c r="M100" s="224">
        <f>IF('個人エントリー'!$AE56="","",'個人エントリー'!$AE56)</f>
      </c>
      <c r="N100" s="220">
        <f>IF('個人エントリー'!$AF56="","",'個人エントリー'!$AF56)</f>
      </c>
      <c r="O100" s="261">
        <f>IF('個人エントリー'!$AG56="","",'個人エントリー'!$AG56)</f>
      </c>
      <c r="P100" s="216">
        <f>IF('個人エントリー'!$AK56="","",'個人エントリー'!$AK56)</f>
      </c>
    </row>
    <row r="101" spans="1:16" ht="24" customHeight="1">
      <c r="A101" s="174">
        <v>52</v>
      </c>
      <c r="B101" s="214"/>
      <c r="C101" s="214">
        <f>IF('個人エントリー'!$L57="","",'個人エントリー'!$L57&amp;'個人エントリー'!$M57&amp;'個人エントリー'!$N57)</f>
      </c>
      <c r="D101" s="499">
        <f>IF('個人エントリー'!$P57="","",'個人エントリー'!$P57)</f>
      </c>
      <c r="E101" s="500"/>
      <c r="F101" s="222">
        <f>IF('個人エントリー'!$AC57="","",'個人エントリー'!$AC57)</f>
      </c>
      <c r="G101" s="255">
        <f>IF('個人エントリー'!$AA57="","",'個人エントリー'!$AA57)</f>
      </c>
      <c r="H101" s="256">
        <f>IF('個人エントリー'!$AB57="","",'個人エントリー'!$AB57)</f>
      </c>
      <c r="I101" s="277">
        <f>IF('個人エントリー'!$J57="","",'個人エントリー'!$K57)</f>
      </c>
      <c r="J101" s="145">
        <f>IF('個人エントリー'!$D57="","",'個人エントリー'!$H57)</f>
      </c>
      <c r="K101" s="146">
        <f>IF('個人エントリー'!$D57="","",'個人エントリー'!$F57)</f>
      </c>
      <c r="L101" s="140">
        <f>IF('個人エントリー'!$AD57="","",'個人エントリー'!$AD57)</f>
      </c>
      <c r="M101" s="222">
        <f>IF('個人エントリー'!$AE57="","",'個人エントリー'!$AE57)</f>
      </c>
      <c r="N101" s="218">
        <f>IF('個人エントリー'!$AF57="","",'個人エントリー'!$AF57)</f>
      </c>
      <c r="O101" s="235">
        <f>IF('個人エントリー'!$AG57="","",'個人エントリー'!$AG57)</f>
      </c>
      <c r="P101" s="214">
        <f>IF('個人エントリー'!$AK57="","",'個人エントリー'!$AK57)</f>
      </c>
    </row>
    <row r="102" spans="1:16" ht="24" customHeight="1">
      <c r="A102" s="174">
        <v>53</v>
      </c>
      <c r="B102" s="214"/>
      <c r="C102" s="214">
        <f>IF('個人エントリー'!$L58="","",'個人エントリー'!$L58&amp;'個人エントリー'!$M58&amp;'個人エントリー'!$N58)</f>
      </c>
      <c r="D102" s="499">
        <f>IF('個人エントリー'!$P58="","",'個人エントリー'!$P58)</f>
      </c>
      <c r="E102" s="500"/>
      <c r="F102" s="222">
        <f>IF('個人エントリー'!$AC58="","",'個人エントリー'!$AC58)</f>
      </c>
      <c r="G102" s="255">
        <f>IF('個人エントリー'!$AA58="","",'個人エントリー'!$AA58)</f>
      </c>
      <c r="H102" s="256">
        <f>IF('個人エントリー'!$AB58="","",'個人エントリー'!$AB58)</f>
      </c>
      <c r="I102" s="277">
        <f>IF('個人エントリー'!$J58="","",'個人エントリー'!$K58)</f>
      </c>
      <c r="J102" s="145">
        <f>IF('個人エントリー'!$D58="","",'個人エントリー'!$H58)</f>
      </c>
      <c r="K102" s="146">
        <f>IF('個人エントリー'!$D58="","",'個人エントリー'!$F58)</f>
      </c>
      <c r="L102" s="140">
        <f>IF('個人エントリー'!$AD58="","",'個人エントリー'!$AD58)</f>
      </c>
      <c r="M102" s="222">
        <f>IF('個人エントリー'!$AE58="","",'個人エントリー'!$AE58)</f>
      </c>
      <c r="N102" s="218">
        <f>IF('個人エントリー'!$AF58="","",'個人エントリー'!$AF58)</f>
      </c>
      <c r="O102" s="235">
        <f>IF('個人エントリー'!$AG58="","",'個人エントリー'!$AG58)</f>
      </c>
      <c r="P102" s="214">
        <f>IF('個人エントリー'!$AK58="","",'個人エントリー'!$AK58)</f>
      </c>
    </row>
    <row r="103" spans="1:16" ht="24" customHeight="1">
      <c r="A103" s="174">
        <v>54</v>
      </c>
      <c r="B103" s="214"/>
      <c r="C103" s="214">
        <f>IF('個人エントリー'!$L59="","",'個人エントリー'!$L59&amp;'個人エントリー'!$M59&amp;'個人エントリー'!$N59)</f>
      </c>
      <c r="D103" s="499">
        <f>IF('個人エントリー'!$P59="","",'個人エントリー'!$P59)</f>
      </c>
      <c r="E103" s="500"/>
      <c r="F103" s="222">
        <f>IF('個人エントリー'!$AC59="","",'個人エントリー'!$AC59)</f>
      </c>
      <c r="G103" s="255">
        <f>IF('個人エントリー'!$AA59="","",'個人エントリー'!$AA59)</f>
      </c>
      <c r="H103" s="256">
        <f>IF('個人エントリー'!$AB59="","",'個人エントリー'!$AB59)</f>
      </c>
      <c r="I103" s="277">
        <f>IF('個人エントリー'!$J59="","",'個人エントリー'!$K59)</f>
      </c>
      <c r="J103" s="145">
        <f>IF('個人エントリー'!$D59="","",'個人エントリー'!$H59)</f>
      </c>
      <c r="K103" s="146">
        <f>IF('個人エントリー'!$D59="","",'個人エントリー'!$F59)</f>
      </c>
      <c r="L103" s="140">
        <f>IF('個人エントリー'!$AD59="","",'個人エントリー'!$AD59)</f>
      </c>
      <c r="M103" s="222">
        <f>IF('個人エントリー'!$AE59="","",'個人エントリー'!$AE59)</f>
      </c>
      <c r="N103" s="218">
        <f>IF('個人エントリー'!$AF59="","",'個人エントリー'!$AF59)</f>
      </c>
      <c r="O103" s="235">
        <f>IF('個人エントリー'!$AG59="","",'個人エントリー'!$AG59)</f>
      </c>
      <c r="P103" s="214">
        <f>IF('個人エントリー'!$AK59="","",'個人エントリー'!$AK59)</f>
      </c>
    </row>
    <row r="104" spans="1:16" ht="24" customHeight="1">
      <c r="A104" s="174">
        <v>55</v>
      </c>
      <c r="B104" s="215"/>
      <c r="C104" s="215">
        <f>IF('個人エントリー'!$L60="","",'個人エントリー'!$L60&amp;'個人エントリー'!$M60&amp;'個人エントリー'!$N60)</f>
      </c>
      <c r="D104" s="495">
        <f>IF('個人エントリー'!$P60="","",'個人エントリー'!$P60)</f>
      </c>
      <c r="E104" s="496"/>
      <c r="F104" s="223">
        <f>IF('個人エントリー'!$AC60="","",'個人エントリー'!$AC60)</f>
      </c>
      <c r="G104" s="257">
        <f>IF('個人エントリー'!$AA60="","",'個人エントリー'!$AA60)</f>
      </c>
      <c r="H104" s="258">
        <f>IF('個人エントリー'!$AB60="","",'個人エントリー'!$AB60)</f>
      </c>
      <c r="I104" s="278">
        <f>IF('個人エントリー'!$J60="","",'個人エントリー'!$K60)</f>
      </c>
      <c r="J104" s="147">
        <f>IF('個人エントリー'!$D60="","",'個人エントリー'!$H60)</f>
      </c>
      <c r="K104" s="148">
        <f>IF('個人エントリー'!$D60="","",'個人エントリー'!$F60)</f>
      </c>
      <c r="L104" s="141">
        <f>IF('個人エントリー'!$AD60="","",'個人エントリー'!$AD60)</f>
      </c>
      <c r="M104" s="223">
        <f>IF('個人エントリー'!$AE60="","",'個人エントリー'!$AE60)</f>
      </c>
      <c r="N104" s="219">
        <f>IF('個人エントリー'!$AF60="","",'個人エントリー'!$AF60)</f>
      </c>
      <c r="O104" s="236">
        <f>IF('個人エントリー'!$AG60="","",'個人エントリー'!$AG60)</f>
      </c>
      <c r="P104" s="215">
        <f>IF('個人エントリー'!$AK60="","",'個人エントリー'!$AK60)</f>
      </c>
    </row>
    <row r="105" spans="1:16" ht="24" customHeight="1">
      <c r="A105" s="174">
        <v>56</v>
      </c>
      <c r="B105" s="213"/>
      <c r="C105" s="213">
        <f>IF('個人エントリー'!$L61="","",'個人エントリー'!$L61&amp;'個人エントリー'!$M61&amp;'個人エントリー'!$N61)</f>
      </c>
      <c r="D105" s="497">
        <f>IF('個人エントリー'!$P61="","",'個人エントリー'!$P61)</f>
      </c>
      <c r="E105" s="498"/>
      <c r="F105" s="221">
        <f>IF('個人エントリー'!$AC61="","",'個人エントリー'!$AC61)</f>
      </c>
      <c r="G105" s="251">
        <f>IF('個人エントリー'!$AA61="","",'個人エントリー'!$AA61)</f>
      </c>
      <c r="H105" s="252">
        <f>IF('個人エントリー'!$AB61="","",'個人エントリー'!$AB61)</f>
      </c>
      <c r="I105" s="276">
        <f>IF('個人エントリー'!$J61="","",'個人エントリー'!$K61)</f>
      </c>
      <c r="J105" s="143">
        <f>IF('個人エントリー'!$D61="","",'個人エントリー'!$H61)</f>
      </c>
      <c r="K105" s="144">
        <f>IF('個人エントリー'!$D61="","",'個人エントリー'!$F61)</f>
      </c>
      <c r="L105" s="153">
        <f>IF('個人エントリー'!$AD61="","",'個人エントリー'!$AD61)</f>
      </c>
      <c r="M105" s="221">
        <f>IF('個人エントリー'!$AE61="","",'個人エントリー'!$AE61)</f>
      </c>
      <c r="N105" s="217">
        <f>IF('個人エントリー'!$AF61="","",'個人エントリー'!$AF61)</f>
      </c>
      <c r="O105" s="253">
        <f>IF('個人エントリー'!$AG61="","",'個人エントリー'!$AG61)</f>
      </c>
      <c r="P105" s="254">
        <f>IF('個人エントリー'!$AK61="","",'個人エントリー'!$AK61)</f>
      </c>
    </row>
    <row r="106" spans="1:16" ht="24" customHeight="1">
      <c r="A106" s="174">
        <v>57</v>
      </c>
      <c r="B106" s="214"/>
      <c r="C106" s="214">
        <f>IF('個人エントリー'!$L62="","",'個人エントリー'!$L62&amp;'個人エントリー'!$M62&amp;'個人エントリー'!$N62)</f>
      </c>
      <c r="D106" s="499">
        <f>IF('個人エントリー'!$P62="","",'個人エントリー'!$P62)</f>
      </c>
      <c r="E106" s="500"/>
      <c r="F106" s="222">
        <f>IF('個人エントリー'!$AC62="","",'個人エントリー'!$AC62)</f>
      </c>
      <c r="G106" s="255">
        <f>IF('個人エントリー'!$AA62="","",'個人エントリー'!$AA62)</f>
      </c>
      <c r="H106" s="256">
        <f>IF('個人エントリー'!$AB62="","",'個人エントリー'!$AB62)</f>
      </c>
      <c r="I106" s="277">
        <f>IF('個人エントリー'!$J62="","",'個人エントリー'!$K62)</f>
      </c>
      <c r="J106" s="145">
        <f>IF('個人エントリー'!$D62="","",'個人エントリー'!$H62)</f>
      </c>
      <c r="K106" s="146">
        <f>IF('個人エントリー'!$D62="","",'個人エントリー'!$F62)</f>
      </c>
      <c r="L106" s="140">
        <f>IF('個人エントリー'!$AD62="","",'個人エントリー'!$AD62)</f>
      </c>
      <c r="M106" s="222">
        <f>IF('個人エントリー'!$AE62="","",'個人エントリー'!$AE62)</f>
      </c>
      <c r="N106" s="218">
        <f>IF('個人エントリー'!$AF62="","",'個人エントリー'!$AF62)</f>
      </c>
      <c r="O106" s="235">
        <f>IF('個人エントリー'!$AG62="","",'個人エントリー'!$AG62)</f>
      </c>
      <c r="P106" s="214">
        <f>IF('個人エントリー'!$AK62="","",'個人エントリー'!$AK62)</f>
      </c>
    </row>
    <row r="107" spans="1:16" ht="24" customHeight="1">
      <c r="A107" s="174">
        <v>58</v>
      </c>
      <c r="B107" s="214"/>
      <c r="C107" s="214">
        <f>IF('個人エントリー'!$L63="","",'個人エントリー'!$L63&amp;'個人エントリー'!$M63&amp;'個人エントリー'!$N63)</f>
      </c>
      <c r="D107" s="499">
        <f>IF('個人エントリー'!$P63="","",'個人エントリー'!$P63)</f>
      </c>
      <c r="E107" s="500"/>
      <c r="F107" s="222">
        <f>IF('個人エントリー'!$AC63="","",'個人エントリー'!$AC63)</f>
      </c>
      <c r="G107" s="255">
        <f>IF('個人エントリー'!$AA63="","",'個人エントリー'!$AA63)</f>
      </c>
      <c r="H107" s="256">
        <f>IF('個人エントリー'!$AB63="","",'個人エントリー'!$AB63)</f>
      </c>
      <c r="I107" s="277">
        <f>IF('個人エントリー'!$J63="","",'個人エントリー'!$K63)</f>
      </c>
      <c r="J107" s="145">
        <f>IF('個人エントリー'!$D63="","",'個人エントリー'!$H63)</f>
      </c>
      <c r="K107" s="146">
        <f>IF('個人エントリー'!$D63="","",'個人エントリー'!$F63)</f>
      </c>
      <c r="L107" s="140">
        <f>IF('個人エントリー'!$AD63="","",'個人エントリー'!$AD63)</f>
      </c>
      <c r="M107" s="222">
        <f>IF('個人エントリー'!$AE63="","",'個人エントリー'!$AE63)</f>
      </c>
      <c r="N107" s="218">
        <f>IF('個人エントリー'!$AF63="","",'個人エントリー'!$AF63)</f>
      </c>
      <c r="O107" s="235">
        <f>IF('個人エントリー'!$AG63="","",'個人エントリー'!$AG63)</f>
      </c>
      <c r="P107" s="214">
        <f>IF('個人エントリー'!$AK63="","",'個人エントリー'!$AK63)</f>
      </c>
    </row>
    <row r="108" spans="1:16" ht="24" customHeight="1">
      <c r="A108" s="174">
        <v>59</v>
      </c>
      <c r="B108" s="214"/>
      <c r="C108" s="214">
        <f>IF('個人エントリー'!$L64="","",'個人エントリー'!$L64&amp;'個人エントリー'!$M64&amp;'個人エントリー'!$N64)</f>
      </c>
      <c r="D108" s="499">
        <f>IF('個人エントリー'!$P64="","",'個人エントリー'!$P64)</f>
      </c>
      <c r="E108" s="500"/>
      <c r="F108" s="222">
        <f>IF('個人エントリー'!$AC64="","",'個人エントリー'!$AC64)</f>
      </c>
      <c r="G108" s="255">
        <f>IF('個人エントリー'!$AA64="","",'個人エントリー'!$AA64)</f>
      </c>
      <c r="H108" s="256">
        <f>IF('個人エントリー'!$AB64="","",'個人エントリー'!$AB64)</f>
      </c>
      <c r="I108" s="277">
        <f>IF('個人エントリー'!$J64="","",'個人エントリー'!$K64)</f>
      </c>
      <c r="J108" s="145">
        <f>IF('個人エントリー'!$D64="","",'個人エントリー'!$H64)</f>
      </c>
      <c r="K108" s="146">
        <f>IF('個人エントリー'!$D64="","",'個人エントリー'!$F64)</f>
      </c>
      <c r="L108" s="140">
        <f>IF('個人エントリー'!$AD64="","",'個人エントリー'!$AD64)</f>
      </c>
      <c r="M108" s="222">
        <f>IF('個人エントリー'!$AE64="","",'個人エントリー'!$AE64)</f>
      </c>
      <c r="N108" s="218">
        <f>IF('個人エントリー'!$AF64="","",'個人エントリー'!$AF64)</f>
      </c>
      <c r="O108" s="235">
        <f>IF('個人エントリー'!$AG64="","",'個人エントリー'!$AG64)</f>
      </c>
      <c r="P108" s="214">
        <f>IF('個人エントリー'!$AK64="","",'個人エントリー'!$AK64)</f>
      </c>
    </row>
    <row r="109" spans="1:16" ht="24" customHeight="1">
      <c r="A109" s="174">
        <v>60</v>
      </c>
      <c r="B109" s="215"/>
      <c r="C109" s="215">
        <f>IF('個人エントリー'!$L65="","",'個人エントリー'!$L65&amp;'個人エントリー'!$M65&amp;'個人エントリー'!$N65)</f>
      </c>
      <c r="D109" s="495">
        <f>IF('個人エントリー'!$P65="","",'個人エントリー'!$P65)</f>
      </c>
      <c r="E109" s="496"/>
      <c r="F109" s="223">
        <f>IF('個人エントリー'!$AC65="","",'個人エントリー'!$AC65)</f>
      </c>
      <c r="G109" s="257">
        <f>IF('個人エントリー'!$AA65="","",'個人エントリー'!$AA65)</f>
      </c>
      <c r="H109" s="258">
        <f>IF('個人エントリー'!$AB65="","",'個人エントリー'!$AB65)</f>
      </c>
      <c r="I109" s="278">
        <f>IF('個人エントリー'!$J65="","",'個人エントリー'!$K65)</f>
      </c>
      <c r="J109" s="147">
        <f>IF('個人エントリー'!$D65="","",'個人エントリー'!$H65)</f>
      </c>
      <c r="K109" s="148">
        <f>IF('個人エントリー'!$D65="","",'個人エントリー'!$F65)</f>
      </c>
      <c r="L109" s="141">
        <f>IF('個人エントリー'!$AD65="","",'個人エントリー'!$AD65)</f>
      </c>
      <c r="M109" s="223">
        <f>IF('個人エントリー'!$AE65="","",'個人エントリー'!$AE65)</f>
      </c>
      <c r="N109" s="219">
        <f>IF('個人エントリー'!$AF65="","",'個人エントリー'!$AF65)</f>
      </c>
      <c r="O109" s="236">
        <f>IF('個人エントリー'!$AG65="","",'個人エントリー'!$AG65)</f>
      </c>
      <c r="P109" s="215">
        <f>IF('個人エントリー'!$AK65="","",'個人エントリー'!$AK65)</f>
      </c>
    </row>
    <row r="110" spans="1:16" ht="24" customHeight="1">
      <c r="A110" s="174">
        <v>61</v>
      </c>
      <c r="B110" s="216"/>
      <c r="C110" s="216">
        <f>IF('個人エントリー'!$L66="","",'個人エントリー'!$L66&amp;'個人エントリー'!$M66&amp;'個人エントリー'!$N66)</f>
      </c>
      <c r="D110" s="497">
        <f>IF('個人エントリー'!$P66="","",'個人エントリー'!$P66)</f>
      </c>
      <c r="E110" s="498"/>
      <c r="F110" s="224">
        <f>IF('個人エントリー'!$AC66="","",'個人エントリー'!$AC66)</f>
      </c>
      <c r="G110" s="259">
        <f>IF('個人エントリー'!$AA66="","",'個人エントリー'!$AA66)</f>
      </c>
      <c r="H110" s="260">
        <f>IF('個人エントリー'!$AB66="","",'個人エントリー'!$AB66)</f>
      </c>
      <c r="I110" s="279">
        <f>IF('個人エントリー'!$J66="","",'個人エントリー'!$K66)</f>
      </c>
      <c r="J110" s="149">
        <f>IF('個人エントリー'!$D66="","",'個人エントリー'!$H66)</f>
      </c>
      <c r="K110" s="150">
        <f>IF('個人エントリー'!$D66="","",'個人エントリー'!$F66)</f>
      </c>
      <c r="L110" s="142">
        <f>IF('個人エントリー'!$AD66="","",'個人エントリー'!$AD66)</f>
      </c>
      <c r="M110" s="224">
        <f>IF('個人エントリー'!$AE66="","",'個人エントリー'!$AE66)</f>
      </c>
      <c r="N110" s="220">
        <f>IF('個人エントリー'!$AF66="","",'個人エントリー'!$AF66)</f>
      </c>
      <c r="O110" s="261">
        <f>IF('個人エントリー'!$AG66="","",'個人エントリー'!$AG66)</f>
      </c>
      <c r="P110" s="216">
        <f>IF('個人エントリー'!$AK66="","",'個人エントリー'!$AK66)</f>
      </c>
    </row>
    <row r="111" spans="1:16" ht="24" customHeight="1">
      <c r="A111" s="174">
        <v>62</v>
      </c>
      <c r="B111" s="214"/>
      <c r="C111" s="214">
        <f>IF('個人エントリー'!$L67="","",'個人エントリー'!$L67&amp;'個人エントリー'!$M67&amp;'個人エントリー'!$N67)</f>
      </c>
      <c r="D111" s="499">
        <f>IF('個人エントリー'!$P67="","",'個人エントリー'!$P67)</f>
      </c>
      <c r="E111" s="500"/>
      <c r="F111" s="222">
        <f>IF('個人エントリー'!$AC67="","",'個人エントリー'!$AC67)</f>
      </c>
      <c r="G111" s="255">
        <f>IF('個人エントリー'!$AA67="","",'個人エントリー'!$AA67)</f>
      </c>
      <c r="H111" s="256">
        <f>IF('個人エントリー'!$AB67="","",'個人エントリー'!$AB67)</f>
      </c>
      <c r="I111" s="277">
        <f>IF('個人エントリー'!$J67="","",'個人エントリー'!$K67)</f>
      </c>
      <c r="J111" s="145">
        <f>IF('個人エントリー'!$D67="","",'個人エントリー'!$H67)</f>
      </c>
      <c r="K111" s="146">
        <f>IF('個人エントリー'!$D67="","",'個人エントリー'!$F67)</f>
      </c>
      <c r="L111" s="140">
        <f>IF('個人エントリー'!$AD67="","",'個人エントリー'!$AD67)</f>
      </c>
      <c r="M111" s="222">
        <f>IF('個人エントリー'!$AE67="","",'個人エントリー'!$AE67)</f>
      </c>
      <c r="N111" s="218">
        <f>IF('個人エントリー'!$AF67="","",'個人エントリー'!$AF67)</f>
      </c>
      <c r="O111" s="235">
        <f>IF('個人エントリー'!$AG67="","",'個人エントリー'!$AG67)</f>
      </c>
      <c r="P111" s="214">
        <f>IF('個人エントリー'!$AK67="","",'個人エントリー'!$AK67)</f>
      </c>
    </row>
    <row r="112" spans="1:16" ht="24" customHeight="1">
      <c r="A112" s="174">
        <v>63</v>
      </c>
      <c r="B112" s="214"/>
      <c r="C112" s="214">
        <f>IF('個人エントリー'!$L68="","",'個人エントリー'!$L68&amp;'個人エントリー'!$M68&amp;'個人エントリー'!$N68)</f>
      </c>
      <c r="D112" s="499">
        <f>IF('個人エントリー'!$P68="","",'個人エントリー'!$P68)</f>
      </c>
      <c r="E112" s="500"/>
      <c r="F112" s="222">
        <f>IF('個人エントリー'!$AC68="","",'個人エントリー'!$AC68)</f>
      </c>
      <c r="G112" s="255">
        <f>IF('個人エントリー'!$AA68="","",'個人エントリー'!$AA68)</f>
      </c>
      <c r="H112" s="256">
        <f>IF('個人エントリー'!$AB68="","",'個人エントリー'!$AB68)</f>
      </c>
      <c r="I112" s="277">
        <f>IF('個人エントリー'!$J68="","",'個人エントリー'!$K68)</f>
      </c>
      <c r="J112" s="145">
        <f>IF('個人エントリー'!$D68="","",'個人エントリー'!$H68)</f>
      </c>
      <c r="K112" s="146">
        <f>IF('個人エントリー'!$D68="","",'個人エントリー'!$F68)</f>
      </c>
      <c r="L112" s="140">
        <f>IF('個人エントリー'!$AD68="","",'個人エントリー'!$AD68)</f>
      </c>
      <c r="M112" s="222">
        <f>IF('個人エントリー'!$AE68="","",'個人エントリー'!$AE68)</f>
      </c>
      <c r="N112" s="218">
        <f>IF('個人エントリー'!$AF68="","",'個人エントリー'!$AF68)</f>
      </c>
      <c r="O112" s="235">
        <f>IF('個人エントリー'!$AG68="","",'個人エントリー'!$AG68)</f>
      </c>
      <c r="P112" s="214">
        <f>IF('個人エントリー'!$AK68="","",'個人エントリー'!$AK68)</f>
      </c>
    </row>
    <row r="113" spans="1:16" ht="24" customHeight="1">
      <c r="A113" s="174">
        <v>64</v>
      </c>
      <c r="B113" s="214"/>
      <c r="C113" s="214">
        <f>IF('個人エントリー'!$L69="","",'個人エントリー'!$L69&amp;'個人エントリー'!$M69&amp;'個人エントリー'!$N69)</f>
      </c>
      <c r="D113" s="499">
        <f>IF('個人エントリー'!$P69="","",'個人エントリー'!$P69)</f>
      </c>
      <c r="E113" s="500"/>
      <c r="F113" s="222">
        <f>IF('個人エントリー'!$AC69="","",'個人エントリー'!$AC69)</f>
      </c>
      <c r="G113" s="255">
        <f>IF('個人エントリー'!$AA69="","",'個人エントリー'!$AA69)</f>
      </c>
      <c r="H113" s="256">
        <f>IF('個人エントリー'!$AB69="","",'個人エントリー'!$AB69)</f>
      </c>
      <c r="I113" s="277">
        <f>IF('個人エントリー'!$J69="","",'個人エントリー'!$K69)</f>
      </c>
      <c r="J113" s="145">
        <f>IF('個人エントリー'!$D69="","",'個人エントリー'!$H69)</f>
      </c>
      <c r="K113" s="146">
        <f>IF('個人エントリー'!$D69="","",'個人エントリー'!$F69)</f>
      </c>
      <c r="L113" s="140">
        <f>IF('個人エントリー'!$AD69="","",'個人エントリー'!$AD69)</f>
      </c>
      <c r="M113" s="222">
        <f>IF('個人エントリー'!$AE69="","",'個人エントリー'!$AE69)</f>
      </c>
      <c r="N113" s="218">
        <f>IF('個人エントリー'!$AF69="","",'個人エントリー'!$AF69)</f>
      </c>
      <c r="O113" s="235">
        <f>IF('個人エントリー'!$AG69="","",'個人エントリー'!$AG69)</f>
      </c>
      <c r="P113" s="214">
        <f>IF('個人エントリー'!$AK69="","",'個人エントリー'!$AK69)</f>
      </c>
    </row>
    <row r="114" spans="1:16" ht="24" customHeight="1">
      <c r="A114" s="174">
        <v>65</v>
      </c>
      <c r="B114" s="215"/>
      <c r="C114" s="215">
        <f>IF('個人エントリー'!$L70="","",'個人エントリー'!$L70&amp;'個人エントリー'!$M70&amp;'個人エントリー'!$N70)</f>
      </c>
      <c r="D114" s="495">
        <f>IF('個人エントリー'!$P70="","",'個人エントリー'!$P70)</f>
      </c>
      <c r="E114" s="496"/>
      <c r="F114" s="223">
        <f>IF('個人エントリー'!$AC70="","",'個人エントリー'!$AC70)</f>
      </c>
      <c r="G114" s="257">
        <f>IF('個人エントリー'!$AA70="","",'個人エントリー'!$AA70)</f>
      </c>
      <c r="H114" s="258">
        <f>IF('個人エントリー'!$AB70="","",'個人エントリー'!$AB70)</f>
      </c>
      <c r="I114" s="278">
        <f>IF('個人エントリー'!$J70="","",'個人エントリー'!$K70)</f>
      </c>
      <c r="J114" s="147">
        <f>IF('個人エントリー'!$D70="","",'個人エントリー'!$H70)</f>
      </c>
      <c r="K114" s="148">
        <f>IF('個人エントリー'!$D70="","",'個人エントリー'!$F70)</f>
      </c>
      <c r="L114" s="141">
        <f>IF('個人エントリー'!$AD70="","",'個人エントリー'!$AD70)</f>
      </c>
      <c r="M114" s="223">
        <f>IF('個人エントリー'!$AE70="","",'個人エントリー'!$AE70)</f>
      </c>
      <c r="N114" s="219">
        <f>IF('個人エントリー'!$AF70="","",'個人エントリー'!$AF70)</f>
      </c>
      <c r="O114" s="236">
        <f>IF('個人エントリー'!$AG70="","",'個人エントリー'!$AG70)</f>
      </c>
      <c r="P114" s="215">
        <f>IF('個人エントリー'!$AK70="","",'個人エントリー'!$AK70)</f>
      </c>
    </row>
    <row r="115" spans="1:16" ht="24" customHeight="1">
      <c r="A115" s="174">
        <v>66</v>
      </c>
      <c r="B115" s="216"/>
      <c r="C115" s="216">
        <f>IF('個人エントリー'!$L71="","",'個人エントリー'!$L71&amp;'個人エントリー'!$M71&amp;'個人エントリー'!$N71)</f>
      </c>
      <c r="D115" s="497">
        <f>IF('個人エントリー'!$P71="","",'個人エントリー'!$P71)</f>
      </c>
      <c r="E115" s="498"/>
      <c r="F115" s="224">
        <f>IF('個人エントリー'!$AC71="","",'個人エントリー'!$AC71)</f>
      </c>
      <c r="G115" s="259">
        <f>IF('個人エントリー'!$AA71="","",'個人エントリー'!$AA71)</f>
      </c>
      <c r="H115" s="260">
        <f>IF('個人エントリー'!$AB71="","",'個人エントリー'!$AB71)</f>
      </c>
      <c r="I115" s="279">
        <f>IF('個人エントリー'!$J71="","",'個人エントリー'!$K71)</f>
      </c>
      <c r="J115" s="149">
        <f>IF('個人エントリー'!$D71="","",'個人エントリー'!$H71)</f>
      </c>
      <c r="K115" s="150">
        <f>IF('個人エントリー'!$D71="","",'個人エントリー'!$F71)</f>
      </c>
      <c r="L115" s="142">
        <f>IF('個人エントリー'!$AD71="","",'個人エントリー'!$AD71)</f>
      </c>
      <c r="M115" s="224">
        <f>IF('個人エントリー'!$AE71="","",'個人エントリー'!$AE71)</f>
      </c>
      <c r="N115" s="220">
        <f>IF('個人エントリー'!$AF71="","",'個人エントリー'!$AF71)</f>
      </c>
      <c r="O115" s="261">
        <f>IF('個人エントリー'!$AG71="","",'個人エントリー'!$AG71)</f>
      </c>
      <c r="P115" s="216">
        <f>IF('個人エントリー'!$AK71="","",'個人エントリー'!$AK71)</f>
      </c>
    </row>
    <row r="116" spans="1:16" ht="24" customHeight="1">
      <c r="A116" s="174">
        <v>67</v>
      </c>
      <c r="B116" s="214"/>
      <c r="C116" s="214">
        <f>IF('個人エントリー'!$L72="","",'個人エントリー'!$L72&amp;'個人エントリー'!$M72&amp;'個人エントリー'!$N72)</f>
      </c>
      <c r="D116" s="499">
        <f>IF('個人エントリー'!$P72="","",'個人エントリー'!$P72)</f>
      </c>
      <c r="E116" s="500"/>
      <c r="F116" s="222">
        <f>IF('個人エントリー'!$AC72="","",'個人エントリー'!$AC72)</f>
      </c>
      <c r="G116" s="255">
        <f>IF('個人エントリー'!$AA72="","",'個人エントリー'!$AA72)</f>
      </c>
      <c r="H116" s="256">
        <f>IF('個人エントリー'!$AB72="","",'個人エントリー'!$AB72)</f>
      </c>
      <c r="I116" s="277">
        <f>IF('個人エントリー'!$J72="","",'個人エントリー'!$K72)</f>
      </c>
      <c r="J116" s="145">
        <f>IF('個人エントリー'!$D72="","",'個人エントリー'!$H72)</f>
      </c>
      <c r="K116" s="146">
        <f>IF('個人エントリー'!$D72="","",'個人エントリー'!$F72)</f>
      </c>
      <c r="L116" s="140">
        <f>IF('個人エントリー'!$AD72="","",'個人エントリー'!$AD72)</f>
      </c>
      <c r="M116" s="222">
        <f>IF('個人エントリー'!$AE72="","",'個人エントリー'!$AE72)</f>
      </c>
      <c r="N116" s="218">
        <f>IF('個人エントリー'!$AF72="","",'個人エントリー'!$AF72)</f>
      </c>
      <c r="O116" s="235">
        <f>IF('個人エントリー'!$AG72="","",'個人エントリー'!$AG72)</f>
      </c>
      <c r="P116" s="214">
        <f>IF('個人エントリー'!$AK72="","",'個人エントリー'!$AK72)</f>
      </c>
    </row>
    <row r="117" spans="1:16" ht="24" customHeight="1">
      <c r="A117" s="174">
        <v>68</v>
      </c>
      <c r="B117" s="214"/>
      <c r="C117" s="214">
        <f>IF('個人エントリー'!$L73="","",'個人エントリー'!$L73&amp;'個人エントリー'!$M73&amp;'個人エントリー'!$N73)</f>
      </c>
      <c r="D117" s="499">
        <f>IF('個人エントリー'!$P73="","",'個人エントリー'!$P73)</f>
      </c>
      <c r="E117" s="500"/>
      <c r="F117" s="222">
        <f>IF('個人エントリー'!$AC73="","",'個人エントリー'!$AC73)</f>
      </c>
      <c r="G117" s="255">
        <f>IF('個人エントリー'!$AA73="","",'個人エントリー'!$AA73)</f>
      </c>
      <c r="H117" s="256">
        <f>IF('個人エントリー'!$AB73="","",'個人エントリー'!$AB73)</f>
      </c>
      <c r="I117" s="277">
        <f>IF('個人エントリー'!$J73="","",'個人エントリー'!$K73)</f>
      </c>
      <c r="J117" s="145">
        <f>IF('個人エントリー'!$D73="","",'個人エントリー'!$H73)</f>
      </c>
      <c r="K117" s="146">
        <f>IF('個人エントリー'!$D73="","",'個人エントリー'!$F73)</f>
      </c>
      <c r="L117" s="140">
        <f>IF('個人エントリー'!$AD73="","",'個人エントリー'!$AD73)</f>
      </c>
      <c r="M117" s="222">
        <f>IF('個人エントリー'!$AE73="","",'個人エントリー'!$AE73)</f>
      </c>
      <c r="N117" s="218">
        <f>IF('個人エントリー'!$AF73="","",'個人エントリー'!$AF73)</f>
      </c>
      <c r="O117" s="235">
        <f>IF('個人エントリー'!$AG73="","",'個人エントリー'!$AG73)</f>
      </c>
      <c r="P117" s="214">
        <f>IF('個人エントリー'!$AK73="","",'個人エントリー'!$AK73)</f>
      </c>
    </row>
    <row r="118" spans="1:16" ht="24" customHeight="1">
      <c r="A118" s="174">
        <v>69</v>
      </c>
      <c r="B118" s="214"/>
      <c r="C118" s="214">
        <f>IF('個人エントリー'!$L74="","",'個人エントリー'!$L74&amp;'個人エントリー'!$M74&amp;'個人エントリー'!$N74)</f>
      </c>
      <c r="D118" s="499">
        <f>IF('個人エントリー'!$P74="","",'個人エントリー'!$P74)</f>
      </c>
      <c r="E118" s="500"/>
      <c r="F118" s="222">
        <f>IF('個人エントリー'!$AC74="","",'個人エントリー'!$AC74)</f>
      </c>
      <c r="G118" s="255">
        <f>IF('個人エントリー'!$AA74="","",'個人エントリー'!$AA74)</f>
      </c>
      <c r="H118" s="256">
        <f>IF('個人エントリー'!$AB74="","",'個人エントリー'!$AB74)</f>
      </c>
      <c r="I118" s="277">
        <f>IF('個人エントリー'!$J74="","",'個人エントリー'!$K74)</f>
      </c>
      <c r="J118" s="145">
        <f>IF('個人エントリー'!$D74="","",'個人エントリー'!$H74)</f>
      </c>
      <c r="K118" s="146">
        <f>IF('個人エントリー'!$D74="","",'個人エントリー'!$F74)</f>
      </c>
      <c r="L118" s="140">
        <f>IF('個人エントリー'!$AD74="","",'個人エントリー'!$AD74)</f>
      </c>
      <c r="M118" s="222">
        <f>IF('個人エントリー'!$AE74="","",'個人エントリー'!$AE74)</f>
      </c>
      <c r="N118" s="218">
        <f>IF('個人エントリー'!$AF74="","",'個人エントリー'!$AF74)</f>
      </c>
      <c r="O118" s="235">
        <f>IF('個人エントリー'!$AG74="","",'個人エントリー'!$AG74)</f>
      </c>
      <c r="P118" s="214">
        <f>IF('個人エントリー'!$AK74="","",'個人エントリー'!$AK74)</f>
      </c>
    </row>
    <row r="119" spans="1:16" ht="24" customHeight="1">
      <c r="A119" s="174">
        <v>70</v>
      </c>
      <c r="B119" s="215"/>
      <c r="C119" s="215">
        <f>IF('個人エントリー'!$L75="","",'個人エントリー'!$L75&amp;'個人エントリー'!$M75&amp;'個人エントリー'!$N75)</f>
      </c>
      <c r="D119" s="495">
        <f>IF('個人エントリー'!$P75="","",'個人エントリー'!$P75)</f>
      </c>
      <c r="E119" s="496"/>
      <c r="F119" s="223">
        <f>IF('個人エントリー'!$AC75="","",'個人エントリー'!$AC75)</f>
      </c>
      <c r="G119" s="257">
        <f>IF('個人エントリー'!$AA75="","",'個人エントリー'!$AA75)</f>
      </c>
      <c r="H119" s="258">
        <f>IF('個人エントリー'!$AB75="","",'個人エントリー'!$AB75)</f>
      </c>
      <c r="I119" s="278">
        <f>IF('個人エントリー'!$J75="","",'個人エントリー'!$K75)</f>
      </c>
      <c r="J119" s="147">
        <f>IF('個人エントリー'!$D75="","",'個人エントリー'!$H75)</f>
      </c>
      <c r="K119" s="148">
        <f>IF('個人エントリー'!$D75="","",'個人エントリー'!$F75)</f>
      </c>
      <c r="L119" s="141">
        <f>IF('個人エントリー'!$AD75="","",'個人エントリー'!$AD75)</f>
      </c>
      <c r="M119" s="223">
        <f>IF('個人エントリー'!$AE75="","",'個人エントリー'!$AE75)</f>
      </c>
      <c r="N119" s="219">
        <f>IF('個人エントリー'!$AF75="","",'個人エントリー'!$AF75)</f>
      </c>
      <c r="O119" s="236">
        <f>IF('個人エントリー'!$AG75="","",'個人エントリー'!$AG75)</f>
      </c>
      <c r="P119" s="215">
        <f>IF('個人エントリー'!$AK75="","",'個人エントリー'!$AK75)</f>
      </c>
    </row>
    <row r="120" spans="1:16" ht="24" customHeight="1">
      <c r="A120" s="174">
        <v>71</v>
      </c>
      <c r="B120" s="216"/>
      <c r="C120" s="216">
        <f>IF('個人エントリー'!$L76="","",'個人エントリー'!$L76&amp;'個人エントリー'!$M76&amp;'個人エントリー'!$N76)</f>
      </c>
      <c r="D120" s="497">
        <f>IF('個人エントリー'!$P76="","",'個人エントリー'!$P76)</f>
      </c>
      <c r="E120" s="498"/>
      <c r="F120" s="224">
        <f>IF('個人エントリー'!$AC76="","",'個人エントリー'!$AC76)</f>
      </c>
      <c r="G120" s="259">
        <f>IF('個人エントリー'!$AA76="","",'個人エントリー'!$AA76)</f>
      </c>
      <c r="H120" s="260">
        <f>IF('個人エントリー'!$AB76="","",'個人エントリー'!$AB76)</f>
      </c>
      <c r="I120" s="279">
        <f>IF('個人エントリー'!$J76="","",'個人エントリー'!$K76)</f>
      </c>
      <c r="J120" s="149">
        <f>IF('個人エントリー'!$D76="","",'個人エントリー'!$H76)</f>
      </c>
      <c r="K120" s="150">
        <f>IF('個人エントリー'!$D76="","",'個人エントリー'!$F76)</f>
      </c>
      <c r="L120" s="142">
        <f>IF('個人エントリー'!$AD76="","",'個人エントリー'!$AD76)</f>
      </c>
      <c r="M120" s="224">
        <f>IF('個人エントリー'!$AE76="","",'個人エントリー'!$AE76)</f>
      </c>
      <c r="N120" s="220">
        <f>IF('個人エントリー'!$AF76="","",'個人エントリー'!$AF76)</f>
      </c>
      <c r="O120" s="261">
        <f>IF('個人エントリー'!$AG76="","",'個人エントリー'!$AG76)</f>
      </c>
      <c r="P120" s="216">
        <f>IF('個人エントリー'!$AK76="","",'個人エントリー'!$AK76)</f>
      </c>
    </row>
    <row r="121" spans="1:16" ht="24" customHeight="1">
      <c r="A121" s="174">
        <v>72</v>
      </c>
      <c r="B121" s="214"/>
      <c r="C121" s="214">
        <f>IF('個人エントリー'!$L77="","",'個人エントリー'!$L77&amp;'個人エントリー'!$M77&amp;'個人エントリー'!$N77)</f>
      </c>
      <c r="D121" s="499">
        <f>IF('個人エントリー'!$P77="","",'個人エントリー'!$P77)</f>
      </c>
      <c r="E121" s="500"/>
      <c r="F121" s="222">
        <f>IF('個人エントリー'!$AC77="","",'個人エントリー'!$AC77)</f>
      </c>
      <c r="G121" s="255">
        <f>IF('個人エントリー'!$AA77="","",'個人エントリー'!$AA77)</f>
      </c>
      <c r="H121" s="256">
        <f>IF('個人エントリー'!$AB77="","",'個人エントリー'!$AB77)</f>
      </c>
      <c r="I121" s="277">
        <f>IF('個人エントリー'!$J77="","",'個人エントリー'!$K77)</f>
      </c>
      <c r="J121" s="145">
        <f>IF('個人エントリー'!$D77="","",'個人エントリー'!$H77)</f>
      </c>
      <c r="K121" s="146">
        <f>IF('個人エントリー'!$D77="","",'個人エントリー'!$F77)</f>
      </c>
      <c r="L121" s="140">
        <f>IF('個人エントリー'!$AD77="","",'個人エントリー'!$AD77)</f>
      </c>
      <c r="M121" s="222">
        <f>IF('個人エントリー'!$AE77="","",'個人エントリー'!$AE77)</f>
      </c>
      <c r="N121" s="218">
        <f>IF('個人エントリー'!$AF77="","",'個人エントリー'!$AF77)</f>
      </c>
      <c r="O121" s="235">
        <f>IF('個人エントリー'!$AG77="","",'個人エントリー'!$AG77)</f>
      </c>
      <c r="P121" s="214">
        <f>IF('個人エントリー'!$AK77="","",'個人エントリー'!$AK77)</f>
      </c>
    </row>
    <row r="122" spans="1:16" ht="24" customHeight="1">
      <c r="A122" s="174">
        <v>73</v>
      </c>
      <c r="B122" s="214"/>
      <c r="C122" s="214">
        <f>IF('個人エントリー'!$L78="","",'個人エントリー'!$L78&amp;'個人エントリー'!$M78&amp;'個人エントリー'!$N78)</f>
      </c>
      <c r="D122" s="499">
        <f>IF('個人エントリー'!$P78="","",'個人エントリー'!$P78)</f>
      </c>
      <c r="E122" s="500"/>
      <c r="F122" s="222">
        <f>IF('個人エントリー'!$AC78="","",'個人エントリー'!$AC78)</f>
      </c>
      <c r="G122" s="255">
        <f>IF('個人エントリー'!$AA78="","",'個人エントリー'!$AA78)</f>
      </c>
      <c r="H122" s="256">
        <f>IF('個人エントリー'!$AB78="","",'個人エントリー'!$AB78)</f>
      </c>
      <c r="I122" s="277">
        <f>IF('個人エントリー'!$J78="","",'個人エントリー'!$K78)</f>
      </c>
      <c r="J122" s="145">
        <f>IF('個人エントリー'!$D78="","",'個人エントリー'!$H78)</f>
      </c>
      <c r="K122" s="146">
        <f>IF('個人エントリー'!$D78="","",'個人エントリー'!$F78)</f>
      </c>
      <c r="L122" s="140">
        <f>IF('個人エントリー'!$AD78="","",'個人エントリー'!$AD78)</f>
      </c>
      <c r="M122" s="222">
        <f>IF('個人エントリー'!$AE78="","",'個人エントリー'!$AE78)</f>
      </c>
      <c r="N122" s="218">
        <f>IF('個人エントリー'!$AF78="","",'個人エントリー'!$AF78)</f>
      </c>
      <c r="O122" s="235">
        <f>IF('個人エントリー'!$AG78="","",'個人エントリー'!$AG78)</f>
      </c>
      <c r="P122" s="214">
        <f>IF('個人エントリー'!$AK78="","",'個人エントリー'!$AK78)</f>
      </c>
    </row>
    <row r="123" spans="1:16" ht="24" customHeight="1">
      <c r="A123" s="174">
        <v>74</v>
      </c>
      <c r="B123" s="214"/>
      <c r="C123" s="214">
        <f>IF('個人エントリー'!$L79="","",'個人エントリー'!$L79&amp;'個人エントリー'!$M79&amp;'個人エントリー'!$N79)</f>
      </c>
      <c r="D123" s="499">
        <f>IF('個人エントリー'!$P79="","",'個人エントリー'!$P79)</f>
      </c>
      <c r="E123" s="500"/>
      <c r="F123" s="222">
        <f>IF('個人エントリー'!$AC79="","",'個人エントリー'!$AC79)</f>
      </c>
      <c r="G123" s="255">
        <f>IF('個人エントリー'!$AA79="","",'個人エントリー'!$AA79)</f>
      </c>
      <c r="H123" s="256">
        <f>IF('個人エントリー'!$AB79="","",'個人エントリー'!$AB79)</f>
      </c>
      <c r="I123" s="277">
        <f>IF('個人エントリー'!$J79="","",'個人エントリー'!$K79)</f>
      </c>
      <c r="J123" s="145">
        <f>IF('個人エントリー'!$D79="","",'個人エントリー'!$H79)</f>
      </c>
      <c r="K123" s="146">
        <f>IF('個人エントリー'!$D79="","",'個人エントリー'!$F79)</f>
      </c>
      <c r="L123" s="140">
        <f>IF('個人エントリー'!$AD79="","",'個人エントリー'!$AD79)</f>
      </c>
      <c r="M123" s="222">
        <f>IF('個人エントリー'!$AE79="","",'個人エントリー'!$AE79)</f>
      </c>
      <c r="N123" s="218">
        <f>IF('個人エントリー'!$AF79="","",'個人エントリー'!$AF79)</f>
      </c>
      <c r="O123" s="235">
        <f>IF('個人エントリー'!$AG79="","",'個人エントリー'!$AG79)</f>
      </c>
      <c r="P123" s="214">
        <f>IF('個人エントリー'!$AK79="","",'個人エントリー'!$AK79)</f>
      </c>
    </row>
    <row r="124" spans="1:16" ht="24" customHeight="1">
      <c r="A124" s="174">
        <v>75</v>
      </c>
      <c r="B124" s="215"/>
      <c r="C124" s="215">
        <f>IF('個人エントリー'!$L80="","",'個人エントリー'!$L80&amp;'個人エントリー'!$M80&amp;'個人エントリー'!$N80)</f>
      </c>
      <c r="D124" s="495">
        <f>IF('個人エントリー'!$P80="","",'個人エントリー'!$P80)</f>
      </c>
      <c r="E124" s="496"/>
      <c r="F124" s="223">
        <f>IF('個人エントリー'!$AC80="","",'個人エントリー'!$AC80)</f>
      </c>
      <c r="G124" s="257">
        <f>IF('個人エントリー'!$AA80="","",'個人エントリー'!$AA80)</f>
      </c>
      <c r="H124" s="258">
        <f>IF('個人エントリー'!$AB80="","",'個人エントリー'!$AB80)</f>
      </c>
      <c r="I124" s="278">
        <f>IF('個人エントリー'!$J80="","",'個人エントリー'!$K80)</f>
      </c>
      <c r="J124" s="147">
        <f>IF('個人エントリー'!$D80="","",'個人エントリー'!$H80)</f>
      </c>
      <c r="K124" s="148">
        <f>IF('個人エントリー'!$D80="","",'個人エントリー'!$F80)</f>
      </c>
      <c r="L124" s="141">
        <f>IF('個人エントリー'!$AD80="","",'個人エントリー'!$AD80)</f>
      </c>
      <c r="M124" s="223">
        <f>IF('個人エントリー'!$AE80="","",'個人エントリー'!$AE80)</f>
      </c>
      <c r="N124" s="219">
        <f>IF('個人エントリー'!$AF80="","",'個人エントリー'!$AF80)</f>
      </c>
      <c r="O124" s="236">
        <f>IF('個人エントリー'!$AG80="","",'個人エントリー'!$AG80)</f>
      </c>
      <c r="P124" s="215">
        <f>IF('個人エントリー'!$AK80="","",'個人エントリー'!$AK80)</f>
      </c>
    </row>
    <row r="125" spans="1:11" ht="24" customHeight="1">
      <c r="A125" s="1" t="s">
        <v>37</v>
      </c>
      <c r="K125" s="1" t="s">
        <v>667</v>
      </c>
    </row>
    <row r="126" spans="1:15" ht="24" customHeight="1">
      <c r="A126" s="9" t="s">
        <v>38</v>
      </c>
      <c r="O126" s="9" t="s">
        <v>39</v>
      </c>
    </row>
    <row r="127" spans="1:16" ht="24" customHeight="1" thickBot="1">
      <c r="A127" s="178"/>
      <c r="B127" s="47" t="str">
        <f>IF('基本データ'!$C$9="","",'基本データ'!$C$9)</f>
        <v>京都選手権</v>
      </c>
      <c r="C127" s="17"/>
      <c r="D127" s="17"/>
      <c r="E127" s="17"/>
      <c r="F127" s="17"/>
      <c r="G127" s="17"/>
      <c r="H127" s="17"/>
      <c r="I127" s="281"/>
      <c r="J127" s="18"/>
      <c r="K127" s="17"/>
      <c r="L127" s="17"/>
      <c r="M127" s="17" t="s">
        <v>661</v>
      </c>
      <c r="N127" s="17"/>
      <c r="O127" s="509">
        <f>IF('基本データ'!$J$5="","",'基本データ'!$J$5)</f>
      </c>
      <c r="P127" s="509"/>
    </row>
    <row r="128" ht="24" customHeight="1"/>
    <row r="129" spans="2:16" ht="24" customHeight="1">
      <c r="B129" s="14" t="s">
        <v>48</v>
      </c>
      <c r="C129" s="14" t="s">
        <v>49</v>
      </c>
      <c r="D129" s="488" t="s">
        <v>108</v>
      </c>
      <c r="E129" s="519"/>
      <c r="F129" s="15" t="s">
        <v>622</v>
      </c>
      <c r="G129" s="139" t="s">
        <v>1723</v>
      </c>
      <c r="H129" s="16" t="s">
        <v>619</v>
      </c>
      <c r="I129" s="275" t="s">
        <v>1221</v>
      </c>
      <c r="J129" s="14" t="s">
        <v>1721</v>
      </c>
      <c r="K129" s="48" t="s">
        <v>1722</v>
      </c>
      <c r="L129" s="488" t="s">
        <v>107</v>
      </c>
      <c r="M129" s="489"/>
      <c r="N129" s="489"/>
      <c r="O129" s="48" t="s">
        <v>599</v>
      </c>
      <c r="P129" s="14" t="s">
        <v>1734</v>
      </c>
    </row>
    <row r="130" spans="1:16" ht="24" customHeight="1">
      <c r="A130" s="174">
        <v>76</v>
      </c>
      <c r="B130" s="213"/>
      <c r="C130" s="213">
        <f>IF('個人エントリー'!$L81="","",'個人エントリー'!$L81&amp;'個人エントリー'!$M81&amp;'個人エントリー'!$N81)</f>
      </c>
      <c r="D130" s="497">
        <f>IF('個人エントリー'!$P81="","",'個人エントリー'!$P81)</f>
      </c>
      <c r="E130" s="498"/>
      <c r="F130" s="221">
        <f>IF('個人エントリー'!$AC81="","",'個人エントリー'!$AC81)</f>
      </c>
      <c r="G130" s="251">
        <f>IF('個人エントリー'!$AA81="","",'個人エントリー'!$AA81)</f>
      </c>
      <c r="H130" s="252">
        <f>IF('個人エントリー'!$AB81="","",'個人エントリー'!$AB81)</f>
      </c>
      <c r="I130" s="276">
        <f>IF('個人エントリー'!$J81="","",'個人エントリー'!$K81)</f>
      </c>
      <c r="J130" s="143">
        <f>IF('個人エントリー'!$D81="","",'個人エントリー'!$H81)</f>
      </c>
      <c r="K130" s="144">
        <f>IF('個人エントリー'!$D81="","",'個人エントリー'!$F81)</f>
      </c>
      <c r="L130" s="153">
        <f>IF('個人エントリー'!$AD81="","",'個人エントリー'!$AD81)</f>
      </c>
      <c r="M130" s="221">
        <f>IF('個人エントリー'!$AE81="","",'個人エントリー'!$AE81)</f>
      </c>
      <c r="N130" s="217">
        <f>IF('個人エントリー'!$AF81="","",'個人エントリー'!$AF81)</f>
      </c>
      <c r="O130" s="253">
        <f>IF('個人エントリー'!$AG81="","",'個人エントリー'!$AG81)</f>
      </c>
      <c r="P130" s="254">
        <f>IF('個人エントリー'!$AK81="","",'個人エントリー'!$AK81)</f>
      </c>
    </row>
    <row r="131" spans="1:16" ht="24" customHeight="1">
      <c r="A131" s="174">
        <v>77</v>
      </c>
      <c r="B131" s="214"/>
      <c r="C131" s="214">
        <f>IF('個人エントリー'!$L82="","",'個人エントリー'!$L82&amp;'個人エントリー'!$M82&amp;'個人エントリー'!$N82)</f>
      </c>
      <c r="D131" s="499">
        <f>IF('個人エントリー'!$P82="","",'個人エントリー'!$P82)</f>
      </c>
      <c r="E131" s="500"/>
      <c r="F131" s="222">
        <f>IF('個人エントリー'!$AC82="","",'個人エントリー'!$AC82)</f>
      </c>
      <c r="G131" s="255">
        <f>IF('個人エントリー'!$AA82="","",'個人エントリー'!$AA82)</f>
      </c>
      <c r="H131" s="256">
        <f>IF('個人エントリー'!$AB82="","",'個人エントリー'!$AB82)</f>
      </c>
      <c r="I131" s="277">
        <f>IF('個人エントリー'!$J82="","",'個人エントリー'!$K82)</f>
      </c>
      <c r="J131" s="145">
        <f>IF('個人エントリー'!$D82="","",'個人エントリー'!$H82)</f>
      </c>
      <c r="K131" s="146">
        <f>IF('個人エントリー'!$D82="","",'個人エントリー'!$F82)</f>
      </c>
      <c r="L131" s="140">
        <f>IF('個人エントリー'!$AD82="","",'個人エントリー'!$AD82)</f>
      </c>
      <c r="M131" s="222">
        <f>IF('個人エントリー'!$AE82="","",'個人エントリー'!$AE82)</f>
      </c>
      <c r="N131" s="218">
        <f>IF('個人エントリー'!$AF82="","",'個人エントリー'!$AF82)</f>
      </c>
      <c r="O131" s="235">
        <f>IF('個人エントリー'!$AG82="","",'個人エントリー'!$AG82)</f>
      </c>
      <c r="P131" s="214">
        <f>IF('個人エントリー'!$AK82="","",'個人エントリー'!$AK82)</f>
      </c>
    </row>
    <row r="132" spans="1:16" ht="24" customHeight="1">
      <c r="A132" s="174">
        <v>78</v>
      </c>
      <c r="B132" s="214"/>
      <c r="C132" s="214">
        <f>IF('個人エントリー'!$L83="","",'個人エントリー'!$L83&amp;'個人エントリー'!$M83&amp;'個人エントリー'!$N83)</f>
      </c>
      <c r="D132" s="499">
        <f>IF('個人エントリー'!$P83="","",'個人エントリー'!$P83)</f>
      </c>
      <c r="E132" s="500"/>
      <c r="F132" s="222">
        <f>IF('個人エントリー'!$AC83="","",'個人エントリー'!$AC83)</f>
      </c>
      <c r="G132" s="255">
        <f>IF('個人エントリー'!$AA83="","",'個人エントリー'!$AA83)</f>
      </c>
      <c r="H132" s="256">
        <f>IF('個人エントリー'!$AB83="","",'個人エントリー'!$AB83)</f>
      </c>
      <c r="I132" s="277">
        <f>IF('個人エントリー'!$J83="","",'個人エントリー'!$K83)</f>
      </c>
      <c r="J132" s="145">
        <f>IF('個人エントリー'!$D83="","",'個人エントリー'!$H83)</f>
      </c>
      <c r="K132" s="146">
        <f>IF('個人エントリー'!$D83="","",'個人エントリー'!$F83)</f>
      </c>
      <c r="L132" s="140">
        <f>IF('個人エントリー'!$AD83="","",'個人エントリー'!$AD83)</f>
      </c>
      <c r="M132" s="222">
        <f>IF('個人エントリー'!$AE83="","",'個人エントリー'!$AE83)</f>
      </c>
      <c r="N132" s="218">
        <f>IF('個人エントリー'!$AF83="","",'個人エントリー'!$AF83)</f>
      </c>
      <c r="O132" s="235">
        <f>IF('個人エントリー'!$AG83="","",'個人エントリー'!$AG83)</f>
      </c>
      <c r="P132" s="214">
        <f>IF('個人エントリー'!$AK83="","",'個人エントリー'!$AK83)</f>
      </c>
    </row>
    <row r="133" spans="1:16" ht="24" customHeight="1">
      <c r="A133" s="174">
        <v>79</v>
      </c>
      <c r="B133" s="214"/>
      <c r="C133" s="214">
        <f>IF('個人エントリー'!$L84="","",'個人エントリー'!$L84&amp;'個人エントリー'!$M84&amp;'個人エントリー'!$N84)</f>
      </c>
      <c r="D133" s="499">
        <f>IF('個人エントリー'!$P84="","",'個人エントリー'!$P84)</f>
      </c>
      <c r="E133" s="500"/>
      <c r="F133" s="222">
        <f>IF('個人エントリー'!$AC84="","",'個人エントリー'!$AC84)</f>
      </c>
      <c r="G133" s="255">
        <f>IF('個人エントリー'!$AA84="","",'個人エントリー'!$AA84)</f>
      </c>
      <c r="H133" s="256">
        <f>IF('個人エントリー'!$AB84="","",'個人エントリー'!$AB84)</f>
      </c>
      <c r="I133" s="277">
        <f>IF('個人エントリー'!$J84="","",'個人エントリー'!$K84)</f>
      </c>
      <c r="J133" s="145">
        <f>IF('個人エントリー'!$D84="","",'個人エントリー'!$H84)</f>
      </c>
      <c r="K133" s="146">
        <f>IF('個人エントリー'!$D84="","",'個人エントリー'!$F84)</f>
      </c>
      <c r="L133" s="140">
        <f>IF('個人エントリー'!$AD84="","",'個人エントリー'!$AD84)</f>
      </c>
      <c r="M133" s="222">
        <f>IF('個人エントリー'!$AE84="","",'個人エントリー'!$AE84)</f>
      </c>
      <c r="N133" s="218">
        <f>IF('個人エントリー'!$AF84="","",'個人エントリー'!$AF84)</f>
      </c>
      <c r="O133" s="235">
        <f>IF('個人エントリー'!$AG84="","",'個人エントリー'!$AG84)</f>
      </c>
      <c r="P133" s="214">
        <f>IF('個人エントリー'!$AK84="","",'個人エントリー'!$AK84)</f>
      </c>
    </row>
    <row r="134" spans="1:16" ht="24" customHeight="1">
      <c r="A134" s="174">
        <v>80</v>
      </c>
      <c r="B134" s="215"/>
      <c r="C134" s="215">
        <f>IF('個人エントリー'!$L85="","",'個人エントリー'!$L85&amp;'個人エントリー'!$M85&amp;'個人エントリー'!$N85)</f>
      </c>
      <c r="D134" s="495">
        <f>IF('個人エントリー'!$P85="","",'個人エントリー'!$P85)</f>
      </c>
      <c r="E134" s="496"/>
      <c r="F134" s="223">
        <f>IF('個人エントリー'!$AC85="","",'個人エントリー'!$AC85)</f>
      </c>
      <c r="G134" s="257">
        <f>IF('個人エントリー'!$AA85="","",'個人エントリー'!$AA85)</f>
      </c>
      <c r="H134" s="258">
        <f>IF('個人エントリー'!$AB85="","",'個人エントリー'!$AB85)</f>
      </c>
      <c r="I134" s="278">
        <f>IF('個人エントリー'!$J85="","",'個人エントリー'!$K85)</f>
      </c>
      <c r="J134" s="147">
        <f>IF('個人エントリー'!$D85="","",'個人エントリー'!$H85)</f>
      </c>
      <c r="K134" s="148">
        <f>IF('個人エントリー'!$D85="","",'個人エントリー'!$F85)</f>
      </c>
      <c r="L134" s="141">
        <f>IF('個人エントリー'!$AD85="","",'個人エントリー'!$AD85)</f>
      </c>
      <c r="M134" s="223">
        <f>IF('個人エントリー'!$AE85="","",'個人エントリー'!$AE85)</f>
      </c>
      <c r="N134" s="219">
        <f>IF('個人エントリー'!$AF85="","",'個人エントリー'!$AF85)</f>
      </c>
      <c r="O134" s="236">
        <f>IF('個人エントリー'!$AG85="","",'個人エントリー'!$AG85)</f>
      </c>
      <c r="P134" s="215">
        <f>IF('個人エントリー'!$AK85="","",'個人エントリー'!$AK85)</f>
      </c>
    </row>
    <row r="135" spans="1:16" ht="24" customHeight="1">
      <c r="A135" s="174">
        <v>81</v>
      </c>
      <c r="B135" s="216"/>
      <c r="C135" s="216">
        <f>IF('個人エントリー'!$L86="","",'個人エントリー'!$L86&amp;'個人エントリー'!$M86&amp;'個人エントリー'!$N86)</f>
      </c>
      <c r="D135" s="497">
        <f>IF('個人エントリー'!$P86="","",'個人エントリー'!$P86)</f>
      </c>
      <c r="E135" s="498"/>
      <c r="F135" s="224">
        <f>IF('個人エントリー'!$AC86="","",'個人エントリー'!$AC86)</f>
      </c>
      <c r="G135" s="259">
        <f>IF('個人エントリー'!$AA86="","",'個人エントリー'!$AA86)</f>
      </c>
      <c r="H135" s="260">
        <f>IF('個人エントリー'!$AB86="","",'個人エントリー'!$AB86)</f>
      </c>
      <c r="I135" s="279">
        <f>IF('個人エントリー'!$J86="","",'個人エントリー'!$K86)</f>
      </c>
      <c r="J135" s="149">
        <f>IF('個人エントリー'!$D86="","",'個人エントリー'!$H86)</f>
      </c>
      <c r="K135" s="150">
        <f>IF('個人エントリー'!$D86="","",'個人エントリー'!$F86)</f>
      </c>
      <c r="L135" s="142">
        <f>IF('個人エントリー'!$AD86="","",'個人エントリー'!$AD86)</f>
      </c>
      <c r="M135" s="224">
        <f>IF('個人エントリー'!$AE86="","",'個人エントリー'!$AE86)</f>
      </c>
      <c r="N135" s="220">
        <f>IF('個人エントリー'!$AF86="","",'個人エントリー'!$AF86)</f>
      </c>
      <c r="O135" s="261">
        <f>IF('個人エントリー'!$AG86="","",'個人エントリー'!$AG86)</f>
      </c>
      <c r="P135" s="216">
        <f>IF('個人エントリー'!$AK86="","",'個人エントリー'!$AK86)</f>
      </c>
    </row>
    <row r="136" spans="1:16" ht="24" customHeight="1">
      <c r="A136" s="174">
        <v>82</v>
      </c>
      <c r="B136" s="214"/>
      <c r="C136" s="214">
        <f>IF('個人エントリー'!$L87="","",'個人エントリー'!$L87&amp;'個人エントリー'!$M87&amp;'個人エントリー'!$N87)</f>
      </c>
      <c r="D136" s="499">
        <f>IF('個人エントリー'!$P87="","",'個人エントリー'!$P87)</f>
      </c>
      <c r="E136" s="500"/>
      <c r="F136" s="222">
        <f>IF('個人エントリー'!$AC87="","",'個人エントリー'!$AC87)</f>
      </c>
      <c r="G136" s="255">
        <f>IF('個人エントリー'!$AA87="","",'個人エントリー'!$AA87)</f>
      </c>
      <c r="H136" s="256">
        <f>IF('個人エントリー'!$AB87="","",'個人エントリー'!$AB87)</f>
      </c>
      <c r="I136" s="277">
        <f>IF('個人エントリー'!$J87="","",'個人エントリー'!$K87)</f>
      </c>
      <c r="J136" s="145">
        <f>IF('個人エントリー'!$D87="","",'個人エントリー'!$H87)</f>
      </c>
      <c r="K136" s="146">
        <f>IF('個人エントリー'!$D87="","",'個人エントリー'!$F87)</f>
      </c>
      <c r="L136" s="140">
        <f>IF('個人エントリー'!$AD87="","",'個人エントリー'!$AD87)</f>
      </c>
      <c r="M136" s="222">
        <f>IF('個人エントリー'!$AE87="","",'個人エントリー'!$AE87)</f>
      </c>
      <c r="N136" s="218">
        <f>IF('個人エントリー'!$AF87="","",'個人エントリー'!$AF87)</f>
      </c>
      <c r="O136" s="235">
        <f>IF('個人エントリー'!$AG87="","",'個人エントリー'!$AG87)</f>
      </c>
      <c r="P136" s="214">
        <f>IF('個人エントリー'!$AK87="","",'個人エントリー'!$AK87)</f>
      </c>
    </row>
    <row r="137" spans="1:16" ht="24" customHeight="1">
      <c r="A137" s="174">
        <v>83</v>
      </c>
      <c r="B137" s="214"/>
      <c r="C137" s="214">
        <f>IF('個人エントリー'!$L88="","",'個人エントリー'!$L88&amp;'個人エントリー'!$M88&amp;'個人エントリー'!$N88)</f>
      </c>
      <c r="D137" s="499">
        <f>IF('個人エントリー'!$P88="","",'個人エントリー'!$P88)</f>
      </c>
      <c r="E137" s="500"/>
      <c r="F137" s="222">
        <f>IF('個人エントリー'!$AC88="","",'個人エントリー'!$AC88)</f>
      </c>
      <c r="G137" s="255">
        <f>IF('個人エントリー'!$AA88="","",'個人エントリー'!$AA88)</f>
      </c>
      <c r="H137" s="256">
        <f>IF('個人エントリー'!$AB88="","",'個人エントリー'!$AB88)</f>
      </c>
      <c r="I137" s="277">
        <f>IF('個人エントリー'!$J88="","",'個人エントリー'!$K88)</f>
      </c>
      <c r="J137" s="145">
        <f>IF('個人エントリー'!$D88="","",'個人エントリー'!$H88)</f>
      </c>
      <c r="K137" s="146">
        <f>IF('個人エントリー'!$D88="","",'個人エントリー'!$F88)</f>
      </c>
      <c r="L137" s="140">
        <f>IF('個人エントリー'!$AD88="","",'個人エントリー'!$AD88)</f>
      </c>
      <c r="M137" s="222">
        <f>IF('個人エントリー'!$AE88="","",'個人エントリー'!$AE88)</f>
      </c>
      <c r="N137" s="218">
        <f>IF('個人エントリー'!$AF88="","",'個人エントリー'!$AF88)</f>
      </c>
      <c r="O137" s="235">
        <f>IF('個人エントリー'!$AG88="","",'個人エントリー'!$AG88)</f>
      </c>
      <c r="P137" s="214">
        <f>IF('個人エントリー'!$AK88="","",'個人エントリー'!$AK88)</f>
      </c>
    </row>
    <row r="138" spans="1:16" ht="24" customHeight="1">
      <c r="A138" s="174">
        <v>84</v>
      </c>
      <c r="B138" s="214"/>
      <c r="C138" s="214">
        <f>IF('個人エントリー'!$L89="","",'個人エントリー'!$L89&amp;'個人エントリー'!$M89&amp;'個人エントリー'!$N89)</f>
      </c>
      <c r="D138" s="499">
        <f>IF('個人エントリー'!$P89="","",'個人エントリー'!$P89)</f>
      </c>
      <c r="E138" s="500"/>
      <c r="F138" s="222">
        <f>IF('個人エントリー'!$AC89="","",'個人エントリー'!$AC89)</f>
      </c>
      <c r="G138" s="255">
        <f>IF('個人エントリー'!$AA89="","",'個人エントリー'!$AA89)</f>
      </c>
      <c r="H138" s="256">
        <f>IF('個人エントリー'!$AB89="","",'個人エントリー'!$AB89)</f>
      </c>
      <c r="I138" s="277">
        <f>IF('個人エントリー'!$J89="","",'個人エントリー'!$K89)</f>
      </c>
      <c r="J138" s="145">
        <f>IF('個人エントリー'!$D89="","",'個人エントリー'!$H89)</f>
      </c>
      <c r="K138" s="146">
        <f>IF('個人エントリー'!$D89="","",'個人エントリー'!$F89)</f>
      </c>
      <c r="L138" s="140">
        <f>IF('個人エントリー'!$AD89="","",'個人エントリー'!$AD89)</f>
      </c>
      <c r="M138" s="222">
        <f>IF('個人エントリー'!$AE89="","",'個人エントリー'!$AE89)</f>
      </c>
      <c r="N138" s="218">
        <f>IF('個人エントリー'!$AF89="","",'個人エントリー'!$AF89)</f>
      </c>
      <c r="O138" s="235">
        <f>IF('個人エントリー'!$AG89="","",'個人エントリー'!$AG89)</f>
      </c>
      <c r="P138" s="214">
        <f>IF('個人エントリー'!$AK89="","",'個人エントリー'!$AK89)</f>
      </c>
    </row>
    <row r="139" spans="1:16" ht="24" customHeight="1">
      <c r="A139" s="174">
        <v>85</v>
      </c>
      <c r="B139" s="215"/>
      <c r="C139" s="215">
        <f>IF('個人エントリー'!$L90="","",'個人エントリー'!$L90&amp;'個人エントリー'!$M90&amp;'個人エントリー'!$N90)</f>
      </c>
      <c r="D139" s="495">
        <f>IF('個人エントリー'!$P90="","",'個人エントリー'!$P90)</f>
      </c>
      <c r="E139" s="496"/>
      <c r="F139" s="223">
        <f>IF('個人エントリー'!$AC90="","",'個人エントリー'!$AC90)</f>
      </c>
      <c r="G139" s="257">
        <f>IF('個人エントリー'!$AA90="","",'個人エントリー'!$AA90)</f>
      </c>
      <c r="H139" s="258">
        <f>IF('個人エントリー'!$AB90="","",'個人エントリー'!$AB90)</f>
      </c>
      <c r="I139" s="278">
        <f>IF('個人エントリー'!$J90="","",'個人エントリー'!$K90)</f>
      </c>
      <c r="J139" s="147">
        <f>IF('個人エントリー'!$D90="","",'個人エントリー'!$H90)</f>
      </c>
      <c r="K139" s="148">
        <f>IF('個人エントリー'!$D90="","",'個人エントリー'!$F90)</f>
      </c>
      <c r="L139" s="141">
        <f>IF('個人エントリー'!$AD90="","",'個人エントリー'!$AD90)</f>
      </c>
      <c r="M139" s="223">
        <f>IF('個人エントリー'!$AE90="","",'個人エントリー'!$AE90)</f>
      </c>
      <c r="N139" s="219">
        <f>IF('個人エントリー'!$AF90="","",'個人エントリー'!$AF90)</f>
      </c>
      <c r="O139" s="236">
        <f>IF('個人エントリー'!$AG90="","",'個人エントリー'!$AG90)</f>
      </c>
      <c r="P139" s="215">
        <f>IF('個人エントリー'!$AK90="","",'個人エントリー'!$AK90)</f>
      </c>
    </row>
    <row r="140" spans="1:16" ht="24" customHeight="1">
      <c r="A140" s="174">
        <v>86</v>
      </c>
      <c r="B140" s="213"/>
      <c r="C140" s="213">
        <f>IF('個人エントリー'!$L91="","",'個人エントリー'!$L91&amp;'個人エントリー'!$M91&amp;'個人エントリー'!$N91)</f>
      </c>
      <c r="D140" s="497">
        <f>IF('個人エントリー'!$P91="","",'個人エントリー'!$P91)</f>
      </c>
      <c r="E140" s="498"/>
      <c r="F140" s="221">
        <f>IF('個人エントリー'!$AC91="","",'個人エントリー'!$AC91)</f>
      </c>
      <c r="G140" s="251">
        <f>IF('個人エントリー'!$AA91="","",'個人エントリー'!$AA91)</f>
      </c>
      <c r="H140" s="252">
        <f>IF('個人エントリー'!$AB91="","",'個人エントリー'!$AB91)</f>
      </c>
      <c r="I140" s="276">
        <f>IF('個人エントリー'!$J91="","",'個人エントリー'!$K91)</f>
      </c>
      <c r="J140" s="143">
        <f>IF('個人エントリー'!$D91="","",'個人エントリー'!$H91)</f>
      </c>
      <c r="K140" s="144">
        <f>IF('個人エントリー'!$D91="","",'個人エントリー'!$F91)</f>
      </c>
      <c r="L140" s="153">
        <f>IF('個人エントリー'!$AD91="","",'個人エントリー'!$AD91)</f>
      </c>
      <c r="M140" s="221">
        <f>IF('個人エントリー'!$AE91="","",'個人エントリー'!$AE91)</f>
      </c>
      <c r="N140" s="217">
        <f>IF('個人エントリー'!$AF91="","",'個人エントリー'!$AF91)</f>
      </c>
      <c r="O140" s="253">
        <f>IF('個人エントリー'!$AG91="","",'個人エントリー'!$AG91)</f>
      </c>
      <c r="P140" s="254">
        <f>IF('個人エントリー'!$AK91="","",'個人エントリー'!$AK91)</f>
      </c>
    </row>
    <row r="141" spans="1:16" ht="24" customHeight="1">
      <c r="A141" s="174">
        <v>87</v>
      </c>
      <c r="B141" s="214"/>
      <c r="C141" s="214">
        <f>IF('個人エントリー'!$L92="","",'個人エントリー'!$L92&amp;'個人エントリー'!$M92&amp;'個人エントリー'!$N92)</f>
      </c>
      <c r="D141" s="499">
        <f>IF('個人エントリー'!$P92="","",'個人エントリー'!$P92)</f>
      </c>
      <c r="E141" s="500"/>
      <c r="F141" s="222">
        <f>IF('個人エントリー'!$AC92="","",'個人エントリー'!$AC92)</f>
      </c>
      <c r="G141" s="255">
        <f>IF('個人エントリー'!$AA92="","",'個人エントリー'!$AA92)</f>
      </c>
      <c r="H141" s="256">
        <f>IF('個人エントリー'!$AB92="","",'個人エントリー'!$AB92)</f>
      </c>
      <c r="I141" s="277">
        <f>IF('個人エントリー'!$J92="","",'個人エントリー'!$K92)</f>
      </c>
      <c r="J141" s="145">
        <f>IF('個人エントリー'!$D92="","",'個人エントリー'!$H92)</f>
      </c>
      <c r="K141" s="146">
        <f>IF('個人エントリー'!$D92="","",'個人エントリー'!$F92)</f>
      </c>
      <c r="L141" s="140">
        <f>IF('個人エントリー'!$AD92="","",'個人エントリー'!$AD92)</f>
      </c>
      <c r="M141" s="222">
        <f>IF('個人エントリー'!$AE92="","",'個人エントリー'!$AE92)</f>
      </c>
      <c r="N141" s="218">
        <f>IF('個人エントリー'!$AF92="","",'個人エントリー'!$AF92)</f>
      </c>
      <c r="O141" s="235">
        <f>IF('個人エントリー'!$AG92="","",'個人エントリー'!$AG92)</f>
      </c>
      <c r="P141" s="214">
        <f>IF('個人エントリー'!$AK92="","",'個人エントリー'!$AK92)</f>
      </c>
    </row>
    <row r="142" spans="1:16" ht="24" customHeight="1">
      <c r="A142" s="174">
        <v>88</v>
      </c>
      <c r="B142" s="214"/>
      <c r="C142" s="214">
        <f>IF('個人エントリー'!$L93="","",'個人エントリー'!$L93&amp;'個人エントリー'!$M93&amp;'個人エントリー'!$N93)</f>
      </c>
      <c r="D142" s="499">
        <f>IF('個人エントリー'!$P93="","",'個人エントリー'!$P93)</f>
      </c>
      <c r="E142" s="500"/>
      <c r="F142" s="222">
        <f>IF('個人エントリー'!$AC93="","",'個人エントリー'!$AC93)</f>
      </c>
      <c r="G142" s="255">
        <f>IF('個人エントリー'!$AA93="","",'個人エントリー'!$AA93)</f>
      </c>
      <c r="H142" s="256">
        <f>IF('個人エントリー'!$AB93="","",'個人エントリー'!$AB93)</f>
      </c>
      <c r="I142" s="277">
        <f>IF('個人エントリー'!$J93="","",'個人エントリー'!$K93)</f>
      </c>
      <c r="J142" s="145">
        <f>IF('個人エントリー'!$D93="","",'個人エントリー'!$H93)</f>
      </c>
      <c r="K142" s="146">
        <f>IF('個人エントリー'!$D93="","",'個人エントリー'!$F93)</f>
      </c>
      <c r="L142" s="140">
        <f>IF('個人エントリー'!$AD93="","",'個人エントリー'!$AD93)</f>
      </c>
      <c r="M142" s="222">
        <f>IF('個人エントリー'!$AE93="","",'個人エントリー'!$AE93)</f>
      </c>
      <c r="N142" s="218">
        <f>IF('個人エントリー'!$AF93="","",'個人エントリー'!$AF93)</f>
      </c>
      <c r="O142" s="235">
        <f>IF('個人エントリー'!$AG93="","",'個人エントリー'!$AG93)</f>
      </c>
      <c r="P142" s="214">
        <f>IF('個人エントリー'!$AK93="","",'個人エントリー'!$AK93)</f>
      </c>
    </row>
    <row r="143" spans="1:16" ht="24" customHeight="1">
      <c r="A143" s="174">
        <v>89</v>
      </c>
      <c r="B143" s="214"/>
      <c r="C143" s="214">
        <f>IF('個人エントリー'!$L94="","",'個人エントリー'!$L94&amp;'個人エントリー'!$M94&amp;'個人エントリー'!$N94)</f>
      </c>
      <c r="D143" s="499">
        <f>IF('個人エントリー'!$P94="","",'個人エントリー'!$P94)</f>
      </c>
      <c r="E143" s="500"/>
      <c r="F143" s="222">
        <f>IF('個人エントリー'!$AC94="","",'個人エントリー'!$AC94)</f>
      </c>
      <c r="G143" s="255">
        <f>IF('個人エントリー'!$AA94="","",'個人エントリー'!$AA94)</f>
      </c>
      <c r="H143" s="256">
        <f>IF('個人エントリー'!$AB94="","",'個人エントリー'!$AB94)</f>
      </c>
      <c r="I143" s="277">
        <f>IF('個人エントリー'!$J94="","",'個人エントリー'!$K94)</f>
      </c>
      <c r="J143" s="145">
        <f>IF('個人エントリー'!$D94="","",'個人エントリー'!$H94)</f>
      </c>
      <c r="K143" s="146">
        <f>IF('個人エントリー'!$D94="","",'個人エントリー'!$F94)</f>
      </c>
      <c r="L143" s="140">
        <f>IF('個人エントリー'!$AD94="","",'個人エントリー'!$AD94)</f>
      </c>
      <c r="M143" s="222">
        <f>IF('個人エントリー'!$AE94="","",'個人エントリー'!$AE94)</f>
      </c>
      <c r="N143" s="218">
        <f>IF('個人エントリー'!$AF94="","",'個人エントリー'!$AF94)</f>
      </c>
      <c r="O143" s="235">
        <f>IF('個人エントリー'!$AG94="","",'個人エントリー'!$AG94)</f>
      </c>
      <c r="P143" s="214">
        <f>IF('個人エントリー'!$AK94="","",'個人エントリー'!$AK94)</f>
      </c>
    </row>
    <row r="144" spans="1:16" ht="24" customHeight="1">
      <c r="A144" s="174">
        <v>90</v>
      </c>
      <c r="B144" s="215"/>
      <c r="C144" s="215">
        <f>IF('個人エントリー'!$L95="","",'個人エントリー'!$L95&amp;'個人エントリー'!$M95&amp;'個人エントリー'!$N95)</f>
      </c>
      <c r="D144" s="495">
        <f>IF('個人エントリー'!$P95="","",'個人エントリー'!$P95)</f>
      </c>
      <c r="E144" s="496"/>
      <c r="F144" s="223">
        <f>IF('個人エントリー'!$AC95="","",'個人エントリー'!$AC95)</f>
      </c>
      <c r="G144" s="257">
        <f>IF('個人エントリー'!$AA95="","",'個人エントリー'!$AA95)</f>
      </c>
      <c r="H144" s="258">
        <f>IF('個人エントリー'!$AB95="","",'個人エントリー'!$AB95)</f>
      </c>
      <c r="I144" s="278">
        <f>IF('個人エントリー'!$J95="","",'個人エントリー'!$K95)</f>
      </c>
      <c r="J144" s="147">
        <f>IF('個人エントリー'!$D95="","",'個人エントリー'!$H95)</f>
      </c>
      <c r="K144" s="148">
        <f>IF('個人エントリー'!$D95="","",'個人エントリー'!$F95)</f>
      </c>
      <c r="L144" s="141">
        <f>IF('個人エントリー'!$AD95="","",'個人エントリー'!$AD95)</f>
      </c>
      <c r="M144" s="223">
        <f>IF('個人エントリー'!$AE95="","",'個人エントリー'!$AE95)</f>
      </c>
      <c r="N144" s="219">
        <f>IF('個人エントリー'!$AF95="","",'個人エントリー'!$AF95)</f>
      </c>
      <c r="O144" s="236">
        <f>IF('個人エントリー'!$AG95="","",'個人エントリー'!$AG95)</f>
      </c>
      <c r="P144" s="215">
        <f>IF('個人エントリー'!$AK95="","",'個人エントリー'!$AK95)</f>
      </c>
    </row>
    <row r="145" spans="1:16" ht="24" customHeight="1">
      <c r="A145" s="174">
        <v>91</v>
      </c>
      <c r="B145" s="216"/>
      <c r="C145" s="216">
        <f>IF('個人エントリー'!$L96="","",'個人エントリー'!$L96&amp;'個人エントリー'!$M96&amp;'個人エントリー'!$N96)</f>
      </c>
      <c r="D145" s="497">
        <f>IF('個人エントリー'!$P96="","",'個人エントリー'!$P96)</f>
      </c>
      <c r="E145" s="498"/>
      <c r="F145" s="224">
        <f>IF('個人エントリー'!$AC96="","",'個人エントリー'!$AC96)</f>
      </c>
      <c r="G145" s="259">
        <f>IF('個人エントリー'!$AA96="","",'個人エントリー'!$AA96)</f>
      </c>
      <c r="H145" s="260">
        <f>IF('個人エントリー'!$AB96="","",'個人エントリー'!$AB96)</f>
      </c>
      <c r="I145" s="279">
        <f>IF('個人エントリー'!$J96="","",'個人エントリー'!$K96)</f>
      </c>
      <c r="J145" s="149">
        <f>IF('個人エントリー'!$D96="","",'個人エントリー'!$H96)</f>
      </c>
      <c r="K145" s="150">
        <f>IF('個人エントリー'!$D96="","",'個人エントリー'!$F96)</f>
      </c>
      <c r="L145" s="142">
        <f>IF('個人エントリー'!$AD96="","",'個人エントリー'!$AD96)</f>
      </c>
      <c r="M145" s="224">
        <f>IF('個人エントリー'!$AE96="","",'個人エントリー'!$AE96)</f>
      </c>
      <c r="N145" s="220">
        <f>IF('個人エントリー'!$AF96="","",'個人エントリー'!$AF96)</f>
      </c>
      <c r="O145" s="261">
        <f>IF('個人エントリー'!$AG96="","",'個人エントリー'!$AG96)</f>
      </c>
      <c r="P145" s="216">
        <f>IF('個人エントリー'!$AK96="","",'個人エントリー'!$AK96)</f>
      </c>
    </row>
    <row r="146" spans="1:16" ht="24" customHeight="1">
      <c r="A146" s="174">
        <v>92</v>
      </c>
      <c r="B146" s="214"/>
      <c r="C146" s="214">
        <f>IF('個人エントリー'!$L97="","",'個人エントリー'!$L97&amp;'個人エントリー'!$M97&amp;'個人エントリー'!$N97)</f>
      </c>
      <c r="D146" s="499">
        <f>IF('個人エントリー'!$P97="","",'個人エントリー'!$P97)</f>
      </c>
      <c r="E146" s="500"/>
      <c r="F146" s="222">
        <f>IF('個人エントリー'!$AC97="","",'個人エントリー'!$AC97)</f>
      </c>
      <c r="G146" s="255">
        <f>IF('個人エントリー'!$AA97="","",'個人エントリー'!$AA97)</f>
      </c>
      <c r="H146" s="256">
        <f>IF('個人エントリー'!$AB97="","",'個人エントリー'!$AB97)</f>
      </c>
      <c r="I146" s="277">
        <f>IF('個人エントリー'!$J97="","",'個人エントリー'!$K97)</f>
      </c>
      <c r="J146" s="145">
        <f>IF('個人エントリー'!$D97="","",'個人エントリー'!$H97)</f>
      </c>
      <c r="K146" s="146">
        <f>IF('個人エントリー'!$D97="","",'個人エントリー'!$F97)</f>
      </c>
      <c r="L146" s="140">
        <f>IF('個人エントリー'!$AD97="","",'個人エントリー'!$AD97)</f>
      </c>
      <c r="M146" s="222">
        <f>IF('個人エントリー'!$AE97="","",'個人エントリー'!$AE97)</f>
      </c>
      <c r="N146" s="218">
        <f>IF('個人エントリー'!$AF97="","",'個人エントリー'!$AF97)</f>
      </c>
      <c r="O146" s="235">
        <f>IF('個人エントリー'!$AG97="","",'個人エントリー'!$AG97)</f>
      </c>
      <c r="P146" s="214">
        <f>IF('個人エントリー'!$AK97="","",'個人エントリー'!$AK97)</f>
      </c>
    </row>
    <row r="147" spans="1:16" ht="24" customHeight="1">
      <c r="A147" s="174">
        <v>93</v>
      </c>
      <c r="B147" s="214"/>
      <c r="C147" s="214">
        <f>IF('個人エントリー'!$L98="","",'個人エントリー'!$L98&amp;'個人エントリー'!$M98&amp;'個人エントリー'!$N98)</f>
      </c>
      <c r="D147" s="499">
        <f>IF('個人エントリー'!$P98="","",'個人エントリー'!$P98)</f>
      </c>
      <c r="E147" s="500"/>
      <c r="F147" s="222">
        <f>IF('個人エントリー'!$AC98="","",'個人エントリー'!$AC98)</f>
      </c>
      <c r="G147" s="255">
        <f>IF('個人エントリー'!$AA98="","",'個人エントリー'!$AA98)</f>
      </c>
      <c r="H147" s="256">
        <f>IF('個人エントリー'!$AB98="","",'個人エントリー'!$AB98)</f>
      </c>
      <c r="I147" s="277">
        <f>IF('個人エントリー'!$J98="","",'個人エントリー'!$K98)</f>
      </c>
      <c r="J147" s="145">
        <f>IF('個人エントリー'!$D98="","",'個人エントリー'!$H98)</f>
      </c>
      <c r="K147" s="146">
        <f>IF('個人エントリー'!$D98="","",'個人エントリー'!$F98)</f>
      </c>
      <c r="L147" s="140">
        <f>IF('個人エントリー'!$AD98="","",'個人エントリー'!$AD98)</f>
      </c>
      <c r="M147" s="222">
        <f>IF('個人エントリー'!$AE98="","",'個人エントリー'!$AE98)</f>
      </c>
      <c r="N147" s="218">
        <f>IF('個人エントリー'!$AF98="","",'個人エントリー'!$AF98)</f>
      </c>
      <c r="O147" s="235">
        <f>IF('個人エントリー'!$AG98="","",'個人エントリー'!$AG98)</f>
      </c>
      <c r="P147" s="214">
        <f>IF('個人エントリー'!$AK98="","",'個人エントリー'!$AK98)</f>
      </c>
    </row>
    <row r="148" spans="1:16" ht="24" customHeight="1">
      <c r="A148" s="174">
        <v>94</v>
      </c>
      <c r="B148" s="214"/>
      <c r="C148" s="214">
        <f>IF('個人エントリー'!$L99="","",'個人エントリー'!$L99&amp;'個人エントリー'!$M99&amp;'個人エントリー'!$N99)</f>
      </c>
      <c r="D148" s="499">
        <f>IF('個人エントリー'!$P99="","",'個人エントリー'!$P99)</f>
      </c>
      <c r="E148" s="500"/>
      <c r="F148" s="222">
        <f>IF('個人エントリー'!$AC99="","",'個人エントリー'!$AC99)</f>
      </c>
      <c r="G148" s="255">
        <f>IF('個人エントリー'!$AA99="","",'個人エントリー'!$AA99)</f>
      </c>
      <c r="H148" s="256">
        <f>IF('個人エントリー'!$AB99="","",'個人エントリー'!$AB99)</f>
      </c>
      <c r="I148" s="277">
        <f>IF('個人エントリー'!$J99="","",'個人エントリー'!$K99)</f>
      </c>
      <c r="J148" s="145">
        <f>IF('個人エントリー'!$D99="","",'個人エントリー'!$H99)</f>
      </c>
      <c r="K148" s="146">
        <f>IF('個人エントリー'!$D99="","",'個人エントリー'!$F99)</f>
      </c>
      <c r="L148" s="140">
        <f>IF('個人エントリー'!$AD99="","",'個人エントリー'!$AD99)</f>
      </c>
      <c r="M148" s="222">
        <f>IF('個人エントリー'!$AE99="","",'個人エントリー'!$AE99)</f>
      </c>
      <c r="N148" s="218">
        <f>IF('個人エントリー'!$AF99="","",'個人エントリー'!$AF99)</f>
      </c>
      <c r="O148" s="235">
        <f>IF('個人エントリー'!$AG99="","",'個人エントリー'!$AG99)</f>
      </c>
      <c r="P148" s="214">
        <f>IF('個人エントリー'!$AK99="","",'個人エントリー'!$AK99)</f>
      </c>
    </row>
    <row r="149" spans="1:16" ht="24" customHeight="1">
      <c r="A149" s="174">
        <v>95</v>
      </c>
      <c r="B149" s="215"/>
      <c r="C149" s="215">
        <f>IF('個人エントリー'!$L100="","",'個人エントリー'!$L100&amp;'個人エントリー'!$M100&amp;'個人エントリー'!$N100)</f>
      </c>
      <c r="D149" s="495">
        <f>IF('個人エントリー'!$P100="","",'個人エントリー'!$P100)</f>
      </c>
      <c r="E149" s="496"/>
      <c r="F149" s="223">
        <f>IF('個人エントリー'!$AC100="","",'個人エントリー'!$AC100)</f>
      </c>
      <c r="G149" s="257">
        <f>IF('個人エントリー'!$AA100="","",'個人エントリー'!$AA100)</f>
      </c>
      <c r="H149" s="258">
        <f>IF('個人エントリー'!$AB100="","",'個人エントリー'!$AB100)</f>
      </c>
      <c r="I149" s="278">
        <f>IF('個人エントリー'!$J100="","",'個人エントリー'!$K100)</f>
      </c>
      <c r="J149" s="147">
        <f>IF('個人エントリー'!$D100="","",'個人エントリー'!$H100)</f>
      </c>
      <c r="K149" s="148">
        <f>IF('個人エントリー'!$D100="","",'個人エントリー'!$F100)</f>
      </c>
      <c r="L149" s="141">
        <f>IF('個人エントリー'!$AD100="","",'個人エントリー'!$AD100)</f>
      </c>
      <c r="M149" s="223">
        <f>IF('個人エントリー'!$AE100="","",'個人エントリー'!$AE100)</f>
      </c>
      <c r="N149" s="219">
        <f>IF('個人エントリー'!$AF100="","",'個人エントリー'!$AF100)</f>
      </c>
      <c r="O149" s="236">
        <f>IF('個人エントリー'!$AG100="","",'個人エントリー'!$AG100)</f>
      </c>
      <c r="P149" s="215">
        <f>IF('個人エントリー'!$AK100="","",'個人エントリー'!$AK100)</f>
      </c>
    </row>
    <row r="150" spans="1:16" ht="24" customHeight="1">
      <c r="A150" s="174">
        <v>96</v>
      </c>
      <c r="B150" s="216"/>
      <c r="C150" s="216">
        <f>IF('個人エントリー'!$L101="","",'個人エントリー'!$L101&amp;'個人エントリー'!$M101&amp;'個人エントリー'!$N101)</f>
      </c>
      <c r="D150" s="497">
        <f>IF('個人エントリー'!$P101="","",'個人エントリー'!$P101)</f>
      </c>
      <c r="E150" s="498"/>
      <c r="F150" s="224">
        <f>IF('個人エントリー'!$AC101="","",'個人エントリー'!$AC101)</f>
      </c>
      <c r="G150" s="259">
        <f>IF('個人エントリー'!$AA101="","",'個人エントリー'!$AA101)</f>
      </c>
      <c r="H150" s="260">
        <f>IF('個人エントリー'!$AB101="","",'個人エントリー'!$AB101)</f>
      </c>
      <c r="I150" s="279">
        <f>IF('個人エントリー'!$J101="","",'個人エントリー'!$K101)</f>
      </c>
      <c r="J150" s="149">
        <f>IF('個人エントリー'!$D101="","",'個人エントリー'!$H101)</f>
      </c>
      <c r="K150" s="150">
        <f>IF('個人エントリー'!$D101="","",'個人エントリー'!$F101)</f>
      </c>
      <c r="L150" s="142">
        <f>IF('個人エントリー'!$AD101="","",'個人エントリー'!$AD101)</f>
      </c>
      <c r="M150" s="224">
        <f>IF('個人エントリー'!$AE101="","",'個人エントリー'!$AE101)</f>
      </c>
      <c r="N150" s="220">
        <f>IF('個人エントリー'!$AF101="","",'個人エントリー'!$AF101)</f>
      </c>
      <c r="O150" s="261">
        <f>IF('個人エントリー'!$AG101="","",'個人エントリー'!$AG101)</f>
      </c>
      <c r="P150" s="216">
        <f>IF('個人エントリー'!$AK101="","",'個人エントリー'!$AK101)</f>
      </c>
    </row>
    <row r="151" spans="1:16" ht="24" customHeight="1">
      <c r="A151" s="174">
        <v>97</v>
      </c>
      <c r="B151" s="214"/>
      <c r="C151" s="214">
        <f>IF('個人エントリー'!$L102="","",'個人エントリー'!$L102&amp;'個人エントリー'!$M102&amp;'個人エントリー'!$N102)</f>
      </c>
      <c r="D151" s="499">
        <f>IF('個人エントリー'!$P102="","",'個人エントリー'!$P102)</f>
      </c>
      <c r="E151" s="500"/>
      <c r="F151" s="222">
        <f>IF('個人エントリー'!$AC102="","",'個人エントリー'!$AC102)</f>
      </c>
      <c r="G151" s="255">
        <f>IF('個人エントリー'!$AA102="","",'個人エントリー'!$AA102)</f>
      </c>
      <c r="H151" s="256">
        <f>IF('個人エントリー'!$AB102="","",'個人エントリー'!$AB102)</f>
      </c>
      <c r="I151" s="277">
        <f>IF('個人エントリー'!$J102="","",'個人エントリー'!$K102)</f>
      </c>
      <c r="J151" s="145">
        <f>IF('個人エントリー'!$D102="","",'個人エントリー'!$H102)</f>
      </c>
      <c r="K151" s="146">
        <f>IF('個人エントリー'!$D102="","",'個人エントリー'!$F102)</f>
      </c>
      <c r="L151" s="140">
        <f>IF('個人エントリー'!$AD102="","",'個人エントリー'!$AD102)</f>
      </c>
      <c r="M151" s="222">
        <f>IF('個人エントリー'!$AE102="","",'個人エントリー'!$AE102)</f>
      </c>
      <c r="N151" s="218">
        <f>IF('個人エントリー'!$AF102="","",'個人エントリー'!$AF102)</f>
      </c>
      <c r="O151" s="235">
        <f>IF('個人エントリー'!$AG102="","",'個人エントリー'!$AG102)</f>
      </c>
      <c r="P151" s="214">
        <f>IF('個人エントリー'!$AK102="","",'個人エントリー'!$AK102)</f>
      </c>
    </row>
    <row r="152" spans="1:16" ht="24" customHeight="1">
      <c r="A152" s="174">
        <v>98</v>
      </c>
      <c r="B152" s="214"/>
      <c r="C152" s="214">
        <f>IF('個人エントリー'!$L103="","",'個人エントリー'!$L103&amp;'個人エントリー'!$M103&amp;'個人エントリー'!$N103)</f>
      </c>
      <c r="D152" s="499">
        <f>IF('個人エントリー'!$P103="","",'個人エントリー'!$P103)</f>
      </c>
      <c r="E152" s="500"/>
      <c r="F152" s="222">
        <f>IF('個人エントリー'!$AC103="","",'個人エントリー'!$AC103)</f>
      </c>
      <c r="G152" s="255">
        <f>IF('個人エントリー'!$AA103="","",'個人エントリー'!$AA103)</f>
      </c>
      <c r="H152" s="256">
        <f>IF('個人エントリー'!$AB103="","",'個人エントリー'!$AB103)</f>
      </c>
      <c r="I152" s="277">
        <f>IF('個人エントリー'!$J103="","",'個人エントリー'!$K103)</f>
      </c>
      <c r="J152" s="145">
        <f>IF('個人エントリー'!$D103="","",'個人エントリー'!$H103)</f>
      </c>
      <c r="K152" s="146">
        <f>IF('個人エントリー'!$D103="","",'個人エントリー'!$F103)</f>
      </c>
      <c r="L152" s="140">
        <f>IF('個人エントリー'!$AD103="","",'個人エントリー'!$AD103)</f>
      </c>
      <c r="M152" s="222">
        <f>IF('個人エントリー'!$AE103="","",'個人エントリー'!$AE103)</f>
      </c>
      <c r="N152" s="218">
        <f>IF('個人エントリー'!$AF103="","",'個人エントリー'!$AF103)</f>
      </c>
      <c r="O152" s="235">
        <f>IF('個人エントリー'!$AG103="","",'個人エントリー'!$AG103)</f>
      </c>
      <c r="P152" s="214">
        <f>IF('個人エントリー'!$AK103="","",'個人エントリー'!$AK103)</f>
      </c>
    </row>
    <row r="153" spans="1:16" ht="24" customHeight="1">
      <c r="A153" s="174">
        <v>99</v>
      </c>
      <c r="B153" s="214"/>
      <c r="C153" s="214">
        <f>IF('個人エントリー'!$L104="","",'個人エントリー'!$L104&amp;'個人エントリー'!$M104&amp;'個人エントリー'!$N104)</f>
      </c>
      <c r="D153" s="499">
        <f>IF('個人エントリー'!$P104="","",'個人エントリー'!$P104)</f>
      </c>
      <c r="E153" s="500"/>
      <c r="F153" s="222">
        <f>IF('個人エントリー'!$AC104="","",'個人エントリー'!$AC104)</f>
      </c>
      <c r="G153" s="255">
        <f>IF('個人エントリー'!$AA104="","",'個人エントリー'!$AA104)</f>
      </c>
      <c r="H153" s="256">
        <f>IF('個人エントリー'!$AB104="","",'個人エントリー'!$AB104)</f>
      </c>
      <c r="I153" s="277">
        <f>IF('個人エントリー'!$J104="","",'個人エントリー'!$K104)</f>
      </c>
      <c r="J153" s="145">
        <f>IF('個人エントリー'!$D104="","",'個人エントリー'!$H104)</f>
      </c>
      <c r="K153" s="146">
        <f>IF('個人エントリー'!$D104="","",'個人エントリー'!$F104)</f>
      </c>
      <c r="L153" s="140">
        <f>IF('個人エントリー'!$AD104="","",'個人エントリー'!$AD104)</f>
      </c>
      <c r="M153" s="222">
        <f>IF('個人エントリー'!$AE104="","",'個人エントリー'!$AE104)</f>
      </c>
      <c r="N153" s="218">
        <f>IF('個人エントリー'!$AF104="","",'個人エントリー'!$AF104)</f>
      </c>
      <c r="O153" s="235">
        <f>IF('個人エントリー'!$AG104="","",'個人エントリー'!$AG104)</f>
      </c>
      <c r="P153" s="214">
        <f>IF('個人エントリー'!$AK104="","",'個人エントリー'!$AK104)</f>
      </c>
    </row>
    <row r="154" spans="1:16" ht="24" customHeight="1">
      <c r="A154" s="174">
        <v>100</v>
      </c>
      <c r="B154" s="215"/>
      <c r="C154" s="215">
        <f>IF('個人エントリー'!$L105="","",'個人エントリー'!$L105&amp;'個人エントリー'!$M105&amp;'個人エントリー'!$N105)</f>
      </c>
      <c r="D154" s="495">
        <f>IF('個人エントリー'!$P105="","",'個人エントリー'!$P105)</f>
      </c>
      <c r="E154" s="496"/>
      <c r="F154" s="223">
        <f>IF('個人エントリー'!$AC105="","",'個人エントリー'!$AC105)</f>
      </c>
      <c r="G154" s="257">
        <f>IF('個人エントリー'!$AA105="","",'個人エントリー'!$AA105)</f>
      </c>
      <c r="H154" s="258">
        <f>IF('個人エントリー'!$AB105="","",'個人エントリー'!$AB105)</f>
      </c>
      <c r="I154" s="278">
        <f>IF('個人エントリー'!$J105="","",'個人エントリー'!$K105)</f>
      </c>
      <c r="J154" s="147">
        <f>IF('個人エントリー'!$D105="","",'個人エントリー'!$H105)</f>
      </c>
      <c r="K154" s="148">
        <f>IF('個人エントリー'!$D105="","",'個人エントリー'!$F105)</f>
      </c>
      <c r="L154" s="141">
        <f>IF('個人エントリー'!$AD105="","",'個人エントリー'!$AD105)</f>
      </c>
      <c r="M154" s="223">
        <f>IF('個人エントリー'!$AE105="","",'個人エントリー'!$AE105)</f>
      </c>
      <c r="N154" s="219">
        <f>IF('個人エントリー'!$AF105="","",'個人エントリー'!$AF105)</f>
      </c>
      <c r="O154" s="236">
        <f>IF('個人エントリー'!$AG105="","",'個人エントリー'!$AG105)</f>
      </c>
      <c r="P154" s="215">
        <f>IF('個人エントリー'!$AK105="","",'個人エントリー'!$AK105)</f>
      </c>
    </row>
    <row r="155" spans="1:16" ht="24" customHeight="1">
      <c r="A155" s="174">
        <v>101</v>
      </c>
      <c r="B155" s="216"/>
      <c r="C155" s="216">
        <f>IF('個人エントリー'!$L106="","",'個人エントリー'!$L106&amp;'個人エントリー'!$M106&amp;'個人エントリー'!$N106)</f>
      </c>
      <c r="D155" s="497">
        <f>IF('個人エントリー'!$P106="","",'個人エントリー'!$P106)</f>
      </c>
      <c r="E155" s="498"/>
      <c r="F155" s="224">
        <f>IF('個人エントリー'!$AC106="","",'個人エントリー'!$AC106)</f>
      </c>
      <c r="G155" s="259">
        <f>IF('個人エントリー'!$AA106="","",'個人エントリー'!$AA106)</f>
      </c>
      <c r="H155" s="260">
        <f>IF('個人エントリー'!$AB106="","",'個人エントリー'!$AB106)</f>
      </c>
      <c r="I155" s="279">
        <f>IF('個人エントリー'!$J106="","",'個人エントリー'!$K106)</f>
      </c>
      <c r="J155" s="149">
        <f>IF('個人エントリー'!$D106="","",'個人エントリー'!$H106)</f>
      </c>
      <c r="K155" s="150">
        <f>IF('個人エントリー'!$D106="","",'個人エントリー'!$F106)</f>
      </c>
      <c r="L155" s="142">
        <f>IF('個人エントリー'!$AD106="","",'個人エントリー'!$AD106)</f>
      </c>
      <c r="M155" s="224">
        <f>IF('個人エントリー'!$AE106="","",'個人エントリー'!$AE106)</f>
      </c>
      <c r="N155" s="220">
        <f>IF('個人エントリー'!$AF106="","",'個人エントリー'!$AF106)</f>
      </c>
      <c r="O155" s="261">
        <f>IF('個人エントリー'!$AG106="","",'個人エントリー'!$AG106)</f>
      </c>
      <c r="P155" s="216">
        <f>IF('個人エントリー'!$AK106="","",'個人エントリー'!$AK106)</f>
      </c>
    </row>
    <row r="156" spans="1:16" ht="24" customHeight="1">
      <c r="A156" s="174">
        <v>102</v>
      </c>
      <c r="B156" s="214"/>
      <c r="C156" s="214">
        <f>IF('個人エントリー'!$L107="","",'個人エントリー'!$L107&amp;'個人エントリー'!$M107&amp;'個人エントリー'!$N107)</f>
      </c>
      <c r="D156" s="499">
        <f>IF('個人エントリー'!$P107="","",'個人エントリー'!$P107)</f>
      </c>
      <c r="E156" s="500"/>
      <c r="F156" s="222">
        <f>IF('個人エントリー'!$AC107="","",'個人エントリー'!$AC107)</f>
      </c>
      <c r="G156" s="255">
        <f>IF('個人エントリー'!$AA107="","",'個人エントリー'!$AA107)</f>
      </c>
      <c r="H156" s="256">
        <f>IF('個人エントリー'!$AB107="","",'個人エントリー'!$AB107)</f>
      </c>
      <c r="I156" s="277">
        <f>IF('個人エントリー'!$J107="","",'個人エントリー'!$K107)</f>
      </c>
      <c r="J156" s="145">
        <f>IF('個人エントリー'!$D107="","",'個人エントリー'!$H107)</f>
      </c>
      <c r="K156" s="146">
        <f>IF('個人エントリー'!$D107="","",'個人エントリー'!$F107)</f>
      </c>
      <c r="L156" s="140">
        <f>IF('個人エントリー'!$AD107="","",'個人エントリー'!$AD107)</f>
      </c>
      <c r="M156" s="222">
        <f>IF('個人エントリー'!$AE107="","",'個人エントリー'!$AE107)</f>
      </c>
      <c r="N156" s="218">
        <f>IF('個人エントリー'!$AF107="","",'個人エントリー'!$AF107)</f>
      </c>
      <c r="O156" s="235">
        <f>IF('個人エントリー'!$AG107="","",'個人エントリー'!$AG107)</f>
      </c>
      <c r="P156" s="214">
        <f>IF('個人エントリー'!$AK107="","",'個人エントリー'!$AK107)</f>
      </c>
    </row>
    <row r="157" spans="1:16" ht="24" customHeight="1">
      <c r="A157" s="174">
        <v>103</v>
      </c>
      <c r="B157" s="214"/>
      <c r="C157" s="214">
        <f>IF('個人エントリー'!$L108="","",'個人エントリー'!$L108&amp;'個人エントリー'!$M108&amp;'個人エントリー'!$N108)</f>
      </c>
      <c r="D157" s="499">
        <f>IF('個人エントリー'!$P108="","",'個人エントリー'!$P108)</f>
      </c>
      <c r="E157" s="500"/>
      <c r="F157" s="222">
        <f>IF('個人エントリー'!$AC108="","",'個人エントリー'!$AC108)</f>
      </c>
      <c r="G157" s="255">
        <f>IF('個人エントリー'!$AA108="","",'個人エントリー'!$AA108)</f>
      </c>
      <c r="H157" s="256">
        <f>IF('個人エントリー'!$AB108="","",'個人エントリー'!$AB108)</f>
      </c>
      <c r="I157" s="277">
        <f>IF('個人エントリー'!$J108="","",'個人エントリー'!$K108)</f>
      </c>
      <c r="J157" s="145">
        <f>IF('個人エントリー'!$D108="","",'個人エントリー'!$H108)</f>
      </c>
      <c r="K157" s="146">
        <f>IF('個人エントリー'!$D108="","",'個人エントリー'!$F108)</f>
      </c>
      <c r="L157" s="140">
        <f>IF('個人エントリー'!$AD108="","",'個人エントリー'!$AD108)</f>
      </c>
      <c r="M157" s="222">
        <f>IF('個人エントリー'!$AE108="","",'個人エントリー'!$AE108)</f>
      </c>
      <c r="N157" s="218">
        <f>IF('個人エントリー'!$AF108="","",'個人エントリー'!$AF108)</f>
      </c>
      <c r="O157" s="235">
        <f>IF('個人エントリー'!$AG108="","",'個人エントリー'!$AG108)</f>
      </c>
      <c r="P157" s="214">
        <f>IF('個人エントリー'!$AK108="","",'個人エントリー'!$AK108)</f>
      </c>
    </row>
    <row r="158" spans="1:16" ht="24" customHeight="1">
      <c r="A158" s="174">
        <v>104</v>
      </c>
      <c r="B158" s="214"/>
      <c r="C158" s="214">
        <f>IF('個人エントリー'!$L109="","",'個人エントリー'!$L109&amp;'個人エントリー'!$M109&amp;'個人エントリー'!$N109)</f>
      </c>
      <c r="D158" s="499">
        <f>IF('個人エントリー'!$P109="","",'個人エントリー'!$P109)</f>
      </c>
      <c r="E158" s="500"/>
      <c r="F158" s="222">
        <f>IF('個人エントリー'!$AC109="","",'個人エントリー'!$AC109)</f>
      </c>
      <c r="G158" s="255">
        <f>IF('個人エントリー'!$AA109="","",'個人エントリー'!$AA109)</f>
      </c>
      <c r="H158" s="256">
        <f>IF('個人エントリー'!$AB109="","",'個人エントリー'!$AB109)</f>
      </c>
      <c r="I158" s="277">
        <f>IF('個人エントリー'!$J109="","",'個人エントリー'!$K109)</f>
      </c>
      <c r="J158" s="145">
        <f>IF('個人エントリー'!$D109="","",'個人エントリー'!$H109)</f>
      </c>
      <c r="K158" s="146">
        <f>IF('個人エントリー'!$D109="","",'個人エントリー'!$F109)</f>
      </c>
      <c r="L158" s="140">
        <f>IF('個人エントリー'!$AD109="","",'個人エントリー'!$AD109)</f>
      </c>
      <c r="M158" s="222">
        <f>IF('個人エントリー'!$AE109="","",'個人エントリー'!$AE109)</f>
      </c>
      <c r="N158" s="218">
        <f>IF('個人エントリー'!$AF109="","",'個人エントリー'!$AF109)</f>
      </c>
      <c r="O158" s="235">
        <f>IF('個人エントリー'!$AG109="","",'個人エントリー'!$AG109)</f>
      </c>
      <c r="P158" s="214">
        <f>IF('個人エントリー'!$AK109="","",'個人エントリー'!$AK109)</f>
      </c>
    </row>
    <row r="159" spans="1:16" ht="24" customHeight="1">
      <c r="A159" s="174">
        <v>105</v>
      </c>
      <c r="B159" s="215"/>
      <c r="C159" s="215">
        <f>IF('個人エントリー'!$L110="","",'個人エントリー'!$L110&amp;'個人エントリー'!$M110&amp;'個人エントリー'!$N110)</f>
      </c>
      <c r="D159" s="495">
        <f>IF('個人エントリー'!$P110="","",'個人エントリー'!$P110)</f>
      </c>
      <c r="E159" s="496"/>
      <c r="F159" s="223">
        <f>IF('個人エントリー'!$AC110="","",'個人エントリー'!$AC110)</f>
      </c>
      <c r="G159" s="257">
        <f>IF('個人エントリー'!$AA110="","",'個人エントリー'!$AA110)</f>
      </c>
      <c r="H159" s="258">
        <f>IF('個人エントリー'!$AB110="","",'個人エントリー'!$AB110)</f>
      </c>
      <c r="I159" s="278">
        <f>IF('個人エントリー'!$J110="","",'個人エントリー'!$K110)</f>
      </c>
      <c r="J159" s="147">
        <f>IF('個人エントリー'!$D110="","",'個人エントリー'!$H110)</f>
      </c>
      <c r="K159" s="148">
        <f>IF('個人エントリー'!$D110="","",'個人エントリー'!$F110)</f>
      </c>
      <c r="L159" s="141">
        <f>IF('個人エントリー'!$AD110="","",'個人エントリー'!$AD110)</f>
      </c>
      <c r="M159" s="223">
        <f>IF('個人エントリー'!$AE110="","",'個人エントリー'!$AE110)</f>
      </c>
      <c r="N159" s="219">
        <f>IF('個人エントリー'!$AF110="","",'個人エントリー'!$AF110)</f>
      </c>
      <c r="O159" s="236">
        <f>IF('個人エントリー'!$AG110="","",'個人エントリー'!$AG110)</f>
      </c>
      <c r="P159" s="215">
        <f>IF('個人エントリー'!$AK110="","",'個人エントリー'!$AK110)</f>
      </c>
    </row>
    <row r="160" spans="2:16" ht="24" customHeight="1">
      <c r="B160" s="21"/>
      <c r="C160" s="21"/>
      <c r="D160" s="21"/>
      <c r="E160" s="21"/>
      <c r="F160" s="21"/>
      <c r="G160" s="21"/>
      <c r="H160" s="173"/>
      <c r="I160" s="173"/>
      <c r="J160" s="177"/>
      <c r="K160" s="177"/>
      <c r="L160" s="37"/>
      <c r="M160" s="21"/>
      <c r="N160" s="21"/>
      <c r="O160" s="21"/>
      <c r="P160" s="21"/>
    </row>
  </sheetData>
  <sheetProtection password="ED4F" sheet="1"/>
  <mergeCells count="136">
    <mergeCell ref="D150:E150"/>
    <mergeCell ref="D151:E151"/>
    <mergeCell ref="D152:E152"/>
    <mergeCell ref="D145:E145"/>
    <mergeCell ref="D146:E146"/>
    <mergeCell ref="D149:E149"/>
    <mergeCell ref="D147:E147"/>
    <mergeCell ref="D148:E148"/>
    <mergeCell ref="D158:E158"/>
    <mergeCell ref="D159:E159"/>
    <mergeCell ref="D153:E153"/>
    <mergeCell ref="D154:E154"/>
    <mergeCell ref="D155:E155"/>
    <mergeCell ref="D156:E156"/>
    <mergeCell ref="D157:E157"/>
    <mergeCell ref="D139:E139"/>
    <mergeCell ref="D140:E140"/>
    <mergeCell ref="D141:E141"/>
    <mergeCell ref="D142:E142"/>
    <mergeCell ref="D143:E143"/>
    <mergeCell ref="D144:E144"/>
    <mergeCell ref="D130:E130"/>
    <mergeCell ref="D135:E135"/>
    <mergeCell ref="D136:E136"/>
    <mergeCell ref="D131:E131"/>
    <mergeCell ref="D132:E132"/>
    <mergeCell ref="D133:E133"/>
    <mergeCell ref="D137:E137"/>
    <mergeCell ref="D138:E138"/>
    <mergeCell ref="D134:E134"/>
    <mergeCell ref="D115:E115"/>
    <mergeCell ref="D116:E116"/>
    <mergeCell ref="O127:P127"/>
    <mergeCell ref="D129:E129"/>
    <mergeCell ref="L129:N129"/>
    <mergeCell ref="D122:E122"/>
    <mergeCell ref="D124:E124"/>
    <mergeCell ref="D109:E109"/>
    <mergeCell ref="D110:E110"/>
    <mergeCell ref="D117:E117"/>
    <mergeCell ref="D123:E123"/>
    <mergeCell ref="D118:E118"/>
    <mergeCell ref="D119:E119"/>
    <mergeCell ref="D120:E120"/>
    <mergeCell ref="D121:E121"/>
    <mergeCell ref="D113:E113"/>
    <mergeCell ref="D114:E114"/>
    <mergeCell ref="D111:E111"/>
    <mergeCell ref="D112:E112"/>
    <mergeCell ref="D101:E101"/>
    <mergeCell ref="D102:E102"/>
    <mergeCell ref="D103:E103"/>
    <mergeCell ref="D104:E104"/>
    <mergeCell ref="D105:E105"/>
    <mergeCell ref="D106:E106"/>
    <mergeCell ref="D107:E107"/>
    <mergeCell ref="D108:E108"/>
    <mergeCell ref="D100:E100"/>
    <mergeCell ref="O92:P92"/>
    <mergeCell ref="D94:E94"/>
    <mergeCell ref="L94:N94"/>
    <mergeCell ref="D95:E95"/>
    <mergeCell ref="D96:E96"/>
    <mergeCell ref="D97:E97"/>
    <mergeCell ref="D98:E98"/>
    <mergeCell ref="D76:E76"/>
    <mergeCell ref="D70:E70"/>
    <mergeCell ref="D77:E77"/>
    <mergeCell ref="D78:E78"/>
    <mergeCell ref="D79:E79"/>
    <mergeCell ref="D99:E99"/>
    <mergeCell ref="D74:E74"/>
    <mergeCell ref="D75:E75"/>
    <mergeCell ref="D72:E72"/>
    <mergeCell ref="D73:E73"/>
    <mergeCell ref="D66:E66"/>
    <mergeCell ref="D67:E67"/>
    <mergeCell ref="D68:E68"/>
    <mergeCell ref="D69:E69"/>
    <mergeCell ref="D71:E71"/>
    <mergeCell ref="D65:E65"/>
    <mergeCell ref="D89:E89"/>
    <mergeCell ref="D80:E80"/>
    <mergeCell ref="D81:E81"/>
    <mergeCell ref="D82:E82"/>
    <mergeCell ref="D88:E88"/>
    <mergeCell ref="D87:E87"/>
    <mergeCell ref="D84:E84"/>
    <mergeCell ref="D85:E85"/>
    <mergeCell ref="D86:E86"/>
    <mergeCell ref="D83:E83"/>
    <mergeCell ref="D29:E29"/>
    <mergeCell ref="D30:E30"/>
    <mergeCell ref="D31:E31"/>
    <mergeCell ref="D60:E60"/>
    <mergeCell ref="D61:E61"/>
    <mergeCell ref="K46:L47"/>
    <mergeCell ref="D59:E59"/>
    <mergeCell ref="M41:P41"/>
    <mergeCell ref="N38:O40"/>
    <mergeCell ref="D63:E63"/>
    <mergeCell ref="D64:E64"/>
    <mergeCell ref="L59:N59"/>
    <mergeCell ref="O51:P51"/>
    <mergeCell ref="G51:H51"/>
    <mergeCell ref="M38:M40"/>
    <mergeCell ref="O57:P57"/>
    <mergeCell ref="D62:E62"/>
    <mergeCell ref="D16:E16"/>
    <mergeCell ref="D25:E25"/>
    <mergeCell ref="D26:E26"/>
    <mergeCell ref="D27:E27"/>
    <mergeCell ref="D17:E17"/>
    <mergeCell ref="D18:E18"/>
    <mergeCell ref="D19:E19"/>
    <mergeCell ref="D20:E20"/>
    <mergeCell ref="N44:P48"/>
    <mergeCell ref="N36:O37"/>
    <mergeCell ref="K12:P13"/>
    <mergeCell ref="O3:P3"/>
    <mergeCell ref="L5:P5"/>
    <mergeCell ref="L7:P7"/>
    <mergeCell ref="M9:O9"/>
    <mergeCell ref="M10:O10"/>
    <mergeCell ref="M44:M49"/>
    <mergeCell ref="M34:P35"/>
    <mergeCell ref="L16:N16"/>
    <mergeCell ref="M36:M37"/>
    <mergeCell ref="K42:L43"/>
    <mergeCell ref="K38:L40"/>
    <mergeCell ref="D21:E21"/>
    <mergeCell ref="D22:E22"/>
    <mergeCell ref="D23:E23"/>
    <mergeCell ref="D24:E24"/>
    <mergeCell ref="K34:L35"/>
    <mergeCell ref="D28:E28"/>
  </mergeCells>
  <printOptions/>
  <pageMargins left="0.41" right="0.37" top="0.36" bottom="0.21" header="0.24" footer="0.19"/>
  <pageSetup fitToHeight="0" fitToWidth="1" horizontalDpi="600" verticalDpi="600" orientation="portrait" paperSize="9" scale="96" r:id="rId1"/>
  <rowBreaks count="3" manualBreakCount="3">
    <brk id="54" max="255" man="1"/>
    <brk id="89" max="255" man="1"/>
    <brk id="12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84"/>
  <sheetViews>
    <sheetView zoomScalePageLayoutView="0" workbookViewId="0" topLeftCell="A1">
      <selection activeCell="G15" sqref="G15"/>
    </sheetView>
  </sheetViews>
  <sheetFormatPr defaultColWidth="9.00390625" defaultRowHeight="13.5"/>
  <cols>
    <col min="1" max="1" width="3.125" style="1" customWidth="1"/>
    <col min="2" max="2" width="7.125" style="1" customWidth="1"/>
    <col min="3" max="3" width="4.75390625" style="1" customWidth="1"/>
    <col min="4" max="4" width="4.25390625" style="1" customWidth="1"/>
    <col min="5" max="5" width="9.25390625" style="1" customWidth="1"/>
    <col min="6" max="6" width="6.25390625" style="1" customWidth="1"/>
    <col min="7" max="8" width="12.625" style="1" customWidth="1"/>
    <col min="9" max="10" width="10.25390625" style="1" customWidth="1"/>
    <col min="11" max="12" width="4.50390625" style="1" customWidth="1"/>
    <col min="13" max="13" width="6.125" style="1" customWidth="1"/>
    <col min="14" max="16" width="9.00390625" style="1" customWidth="1"/>
    <col min="17" max="17" width="4.875" style="1" customWidth="1"/>
    <col min="18" max="16384" width="9.00390625" style="1" customWidth="1"/>
  </cols>
  <sheetData>
    <row r="1" spans="1:8" ht="26.25" customHeight="1">
      <c r="A1" s="1" t="s">
        <v>665</v>
      </c>
      <c r="H1" s="1" t="s">
        <v>666</v>
      </c>
    </row>
    <row r="2" spans="1:14" ht="26.25" customHeight="1">
      <c r="A2" s="9" t="s">
        <v>38</v>
      </c>
      <c r="N2" s="4" t="s">
        <v>39</v>
      </c>
    </row>
    <row r="3" spans="1:18" ht="26.25" customHeight="1" thickBot="1">
      <c r="A3" s="178"/>
      <c r="B3" s="47" t="str">
        <f>IF('基本データ'!$C$9="","",'基本データ'!$C$9)</f>
        <v>京都選手権</v>
      </c>
      <c r="C3" s="17"/>
      <c r="D3" s="17"/>
      <c r="E3" s="18"/>
      <c r="F3" s="17"/>
      <c r="G3" s="17"/>
      <c r="H3" s="17"/>
      <c r="I3" s="17"/>
      <c r="J3" s="17"/>
      <c r="K3" s="17"/>
      <c r="L3" s="17" t="s">
        <v>664</v>
      </c>
      <c r="M3" s="17"/>
      <c r="N3" s="509">
        <f>IF('基本データ'!$J$5="","",'基本データ'!$J$5)</f>
      </c>
      <c r="O3" s="509"/>
      <c r="P3" s="17"/>
      <c r="Q3" s="17"/>
      <c r="R3" s="17"/>
    </row>
    <row r="4" ht="26.25" customHeight="1" thickBot="1">
      <c r="A4" s="174"/>
    </row>
    <row r="5" spans="1:18" ht="26.25" customHeight="1" thickBot="1">
      <c r="A5" s="181" t="s">
        <v>1728</v>
      </c>
      <c r="B5" s="182" t="s">
        <v>1732</v>
      </c>
      <c r="C5" s="182" t="s">
        <v>615</v>
      </c>
      <c r="D5" s="182" t="s">
        <v>595</v>
      </c>
      <c r="E5" s="183" t="s">
        <v>34</v>
      </c>
      <c r="F5" s="183" t="s">
        <v>1718</v>
      </c>
      <c r="G5" s="183" t="s">
        <v>1719</v>
      </c>
      <c r="H5" s="183" t="s">
        <v>596</v>
      </c>
      <c r="I5" s="183" t="s">
        <v>1720</v>
      </c>
      <c r="J5" s="184" t="s">
        <v>598</v>
      </c>
      <c r="K5" s="183" t="s">
        <v>592</v>
      </c>
      <c r="L5" s="183" t="s">
        <v>593</v>
      </c>
      <c r="M5" s="183" t="s">
        <v>1727</v>
      </c>
      <c r="N5" s="184" t="s">
        <v>1729</v>
      </c>
      <c r="O5" s="185" t="s">
        <v>35</v>
      </c>
      <c r="P5" s="186" t="s">
        <v>609</v>
      </c>
      <c r="Q5" s="184" t="s">
        <v>599</v>
      </c>
      <c r="R5" s="187" t="s">
        <v>601</v>
      </c>
    </row>
    <row r="6" spans="1:18" ht="26.25" customHeight="1" thickTop="1">
      <c r="A6" s="532">
        <v>1</v>
      </c>
      <c r="B6" s="529">
        <f>IF(リレーエントリー!F4="","",リレーエントリー!F4)</f>
      </c>
      <c r="C6" s="529">
        <f>IF(リレーエントリー!$H4="","",リレーエントリー!$H4)</f>
      </c>
      <c r="D6" s="529">
        <f>IF(リレーエントリー!$J4="","",リレーエントリー!$J4)</f>
      </c>
      <c r="E6" s="529">
        <f>IF(リレーエントリー!$K4="","",リレーエントリー!$K4)</f>
      </c>
      <c r="F6" s="188">
        <f>IF(リレーエントリー!$O4="","",リレーエントリー!$O4&amp;リレーエントリー!$P4&amp;リレーエントリー!$Q4)</f>
      </c>
      <c r="G6" s="188">
        <f>IF(リレーエントリー!$S4="","",リレーエントリー!$S4)</f>
      </c>
      <c r="H6" s="188">
        <f>IF(リレーエントリー!$T4="","",リレーエントリー!$T4)</f>
      </c>
      <c r="I6" s="188">
        <f>IF(リレーエントリー!$AB4="","",リレーエントリー!$AB4)</f>
      </c>
      <c r="J6" s="189">
        <f>IF(リレーエントリー!$AC4="","",リレーエントリー!$AC4)</f>
      </c>
      <c r="K6" s="188">
        <f>IF(リレーエントリー!$AD4="","",リレーエントリー!$AD4)</f>
      </c>
      <c r="L6" s="188">
        <f>IF(リレーエントリー!$AE4="","",リレーエントリー!$AE4)</f>
      </c>
      <c r="M6" s="188">
        <f>IF(リレーエントリー!$AF4="","",リレーエントリー!$AF4)</f>
      </c>
      <c r="N6" s="539">
        <f>IF(リレーエントリー!$AG4="","",リレーエントリー!$AG4)</f>
      </c>
      <c r="O6" s="542">
        <f>IF(リレーエントリー!$AH4="","",リレーエントリー!$AH4)</f>
      </c>
      <c r="P6" s="545">
        <f>IF(リレーエントリー!$AI4="","",リレーエントリー!$AI4)</f>
      </c>
      <c r="Q6" s="529">
        <f>IF(リレーエントリー!$AJ4="","",リレーエントリー!$AJ4)</f>
      </c>
      <c r="R6" s="546">
        <f>IF(リレーエントリー!$AN4="","",リレーエントリー!$AN4)</f>
      </c>
    </row>
    <row r="7" spans="1:18" ht="26.25" customHeight="1">
      <c r="A7" s="533"/>
      <c r="B7" s="530"/>
      <c r="C7" s="530"/>
      <c r="D7" s="530"/>
      <c r="E7" s="530"/>
      <c r="F7" s="109">
        <f>IF(リレーエントリー!$O5="","",リレーエントリー!$O5&amp;リレーエントリー!$P5&amp;リレーエントリー!$Q5)</f>
      </c>
      <c r="G7" s="109">
        <f>IF(リレーエントリー!$S5="","",リレーエントリー!$S5)</f>
      </c>
      <c r="H7" s="109">
        <f>IF(リレーエントリー!$T5="","",リレーエントリー!$T5)</f>
      </c>
      <c r="I7" s="109">
        <f>IF(リレーエントリー!$AB5="","",リレーエントリー!$AB5)</f>
      </c>
      <c r="J7" s="179">
        <f>IF(リレーエントリー!$AC5="","",リレーエントリー!$AC5)</f>
      </c>
      <c r="K7" s="109">
        <f>IF(リレーエントリー!$AD5="","",リレーエントリー!$AD5)</f>
      </c>
      <c r="L7" s="109">
        <f>IF(リレーエントリー!$AE5="","",リレーエントリー!$AE5)</f>
      </c>
      <c r="M7" s="109">
        <f>IF(リレーエントリー!$AF5="","",リレーエントリー!$AF5)</f>
      </c>
      <c r="N7" s="540"/>
      <c r="O7" s="543"/>
      <c r="P7" s="536"/>
      <c r="Q7" s="530"/>
      <c r="R7" s="547"/>
    </row>
    <row r="8" spans="1:18" ht="26.25" customHeight="1">
      <c r="A8" s="533"/>
      <c r="B8" s="530"/>
      <c r="C8" s="530"/>
      <c r="D8" s="530"/>
      <c r="E8" s="530"/>
      <c r="F8" s="109">
        <f>IF(リレーエントリー!$O6="","",リレーエントリー!$O6&amp;リレーエントリー!$P6&amp;リレーエントリー!$Q6)</f>
      </c>
      <c r="G8" s="109">
        <f>IF(リレーエントリー!$S6="","",リレーエントリー!$S6)</f>
      </c>
      <c r="H8" s="109">
        <f>IF(リレーエントリー!$T6="","",リレーエントリー!$T6)</f>
      </c>
      <c r="I8" s="109">
        <f>IF(リレーエントリー!$AB6="","",リレーエントリー!$AB6)</f>
      </c>
      <c r="J8" s="179">
        <f>IF(リレーエントリー!$AC6="","",リレーエントリー!$AC6)</f>
      </c>
      <c r="K8" s="109">
        <f>IF(リレーエントリー!$AD6="","",リレーエントリー!$AD6)</f>
      </c>
      <c r="L8" s="109">
        <f>IF(リレーエントリー!$AE6="","",リレーエントリー!$AE6)</f>
      </c>
      <c r="M8" s="109">
        <f>IF(リレーエントリー!$AF6="","",リレーエントリー!$AF6)</f>
      </c>
      <c r="N8" s="540"/>
      <c r="O8" s="543"/>
      <c r="P8" s="536"/>
      <c r="Q8" s="530"/>
      <c r="R8" s="547"/>
    </row>
    <row r="9" spans="1:18" ht="26.25" customHeight="1">
      <c r="A9" s="533"/>
      <c r="B9" s="530"/>
      <c r="C9" s="530"/>
      <c r="D9" s="530"/>
      <c r="E9" s="530"/>
      <c r="F9" s="109">
        <f>IF(リレーエントリー!$O7="","",リレーエントリー!$O7&amp;リレーエントリー!$P7&amp;リレーエントリー!$Q7)</f>
      </c>
      <c r="G9" s="109">
        <f>IF(リレーエントリー!$S7="","",リレーエントリー!$S7)</f>
      </c>
      <c r="H9" s="109">
        <f>IF(リレーエントリー!$T7="","",リレーエントリー!$T7)</f>
      </c>
      <c r="I9" s="109">
        <f>IF(リレーエントリー!$AB7="","",リレーエントリー!$AB7)</f>
      </c>
      <c r="J9" s="179">
        <f>IF(リレーエントリー!$AC7="","",リレーエントリー!$AC7)</f>
      </c>
      <c r="K9" s="109">
        <f>IF(リレーエントリー!$AD7="","",リレーエントリー!$AD7)</f>
      </c>
      <c r="L9" s="109">
        <f>IF(リレーエントリー!$AE7="","",リレーエントリー!$AE7)</f>
      </c>
      <c r="M9" s="109">
        <f>IF(リレーエントリー!$AF7="","",リレーエントリー!$AF7)</f>
      </c>
      <c r="N9" s="540"/>
      <c r="O9" s="543"/>
      <c r="P9" s="536"/>
      <c r="Q9" s="530"/>
      <c r="R9" s="547"/>
    </row>
    <row r="10" spans="1:18" ht="26.25" customHeight="1">
      <c r="A10" s="533"/>
      <c r="B10" s="530"/>
      <c r="C10" s="530"/>
      <c r="D10" s="530"/>
      <c r="E10" s="530"/>
      <c r="F10" s="109">
        <f>IF(リレーエントリー!$O8="","",リレーエントリー!$O8&amp;リレーエントリー!$P8&amp;リレーエントリー!$Q8)</f>
      </c>
      <c r="G10" s="109">
        <f>IF(リレーエントリー!$S8="","",リレーエントリー!$S8)</f>
      </c>
      <c r="H10" s="109">
        <f>IF(リレーエントリー!$T8="","",リレーエントリー!$T8)</f>
      </c>
      <c r="I10" s="109">
        <f>IF(リレーエントリー!$AB8="","",リレーエントリー!$AB8)</f>
      </c>
      <c r="J10" s="109">
        <f>IF(リレーエントリー!$AC8="","",リレーエントリー!$AC8)</f>
      </c>
      <c r="K10" s="109">
        <f>IF(リレーエントリー!$AD8="","",リレーエントリー!$AD8)</f>
      </c>
      <c r="L10" s="109">
        <f>IF(リレーエントリー!$AE8="","",リレーエントリー!$AE8)</f>
      </c>
      <c r="M10" s="109">
        <f>IF(リレーエントリー!$AF8="","",リレーエントリー!$AF8)</f>
      </c>
      <c r="N10" s="540"/>
      <c r="O10" s="543"/>
      <c r="P10" s="536"/>
      <c r="Q10" s="530"/>
      <c r="R10" s="547"/>
    </row>
    <row r="11" spans="1:18" ht="26.25" customHeight="1">
      <c r="A11" s="534"/>
      <c r="B11" s="531"/>
      <c r="C11" s="531"/>
      <c r="D11" s="531"/>
      <c r="E11" s="531"/>
      <c r="F11" s="117">
        <f>IF(リレーエントリー!$O9="","",リレーエントリー!$O9&amp;リレーエントリー!$P9&amp;リレーエントリー!$Q9)</f>
      </c>
      <c r="G11" s="117">
        <f>IF(リレーエントリー!$S9="","",リレーエントリー!$S9)</f>
      </c>
      <c r="H11" s="117">
        <f>IF(リレーエントリー!$T9="","",リレーエントリー!$T9)</f>
      </c>
      <c r="I11" s="117">
        <f>IF(リレーエントリー!$AB9="","",リレーエントリー!$AB9)</f>
      </c>
      <c r="J11" s="117">
        <f>IF(リレーエントリー!$AC9="","",リレーエントリー!$AC9)</f>
      </c>
      <c r="K11" s="117">
        <f>IF(リレーエントリー!$AD9="","",リレーエントリー!$AD9)</f>
      </c>
      <c r="L11" s="117">
        <f>IF(リレーエントリー!$AE9="","",リレーエントリー!$AE9)</f>
      </c>
      <c r="M11" s="117">
        <f>IF(リレーエントリー!$AF9="","",リレーエントリー!$AF9)</f>
      </c>
      <c r="N11" s="541"/>
      <c r="O11" s="544"/>
      <c r="P11" s="537"/>
      <c r="Q11" s="531"/>
      <c r="R11" s="548"/>
    </row>
    <row r="12" spans="1:18" ht="26.25" customHeight="1">
      <c r="A12" s="549">
        <v>2</v>
      </c>
      <c r="B12" s="538">
        <f>IF(リレーエントリー!F10="","",リレーエントリー!F10)</f>
      </c>
      <c r="C12" s="538">
        <f>IF(リレーエントリー!$H10="","",リレーエントリー!$H10)</f>
      </c>
      <c r="D12" s="538">
        <f>IF(リレーエントリー!$J10="","",リレーエントリー!$J10)</f>
      </c>
      <c r="E12" s="538">
        <f>IF(リレーエントリー!$K10="","",リレーエントリー!$K10)</f>
      </c>
      <c r="F12" s="124">
        <f>IF(リレーエントリー!$O10="","",リレーエントリー!$O10&amp;リレーエントリー!$P10&amp;リレーエントリー!$Q10)</f>
      </c>
      <c r="G12" s="124">
        <f>IF(リレーエントリー!$S10="","",リレーエントリー!$S10)</f>
      </c>
      <c r="H12" s="124">
        <f>IF(リレーエントリー!$T10="","",リレーエントリー!$T10)</f>
      </c>
      <c r="I12" s="124">
        <f>IF(リレーエントリー!$AB10="","",リレーエントリー!$AB10)</f>
      </c>
      <c r="J12" s="190">
        <f>IF(リレーエントリー!$AC10="","",リレーエントリー!$AC10)</f>
      </c>
      <c r="K12" s="124">
        <f>IF(リレーエントリー!$AD10="","",リレーエントリー!$AD10)</f>
      </c>
      <c r="L12" s="124">
        <f>IF(リレーエントリー!$AE10="","",リレーエントリー!$AE10)</f>
      </c>
      <c r="M12" s="124">
        <f>IF(リレーエントリー!$AF10="","",リレーエントリー!$AF10)</f>
      </c>
      <c r="N12" s="550">
        <f>IF(リレーエントリー!$AG10="","",リレーエントリー!$AG10)</f>
      </c>
      <c r="O12" s="551">
        <f>IF(リレーエントリー!$AH10="","",リレーエントリー!$AH10)</f>
      </c>
      <c r="P12" s="535">
        <f>IF(リレーエントリー!$AI10="","",リレーエントリー!$AI10)</f>
      </c>
      <c r="Q12" s="538">
        <f>IF(リレーエントリー!$AJ10="","",リレーエントリー!$AJ10)</f>
      </c>
      <c r="R12" s="552">
        <f>IF(リレーエントリー!$AN10="","",リレーエントリー!$AN10)</f>
      </c>
    </row>
    <row r="13" spans="1:18" ht="26.25" customHeight="1">
      <c r="A13" s="533"/>
      <c r="B13" s="530"/>
      <c r="C13" s="530"/>
      <c r="D13" s="530"/>
      <c r="E13" s="530"/>
      <c r="F13" s="109">
        <f>IF(リレーエントリー!$O11="","",リレーエントリー!$O11&amp;リレーエントリー!$P11&amp;リレーエントリー!$Q11)</f>
      </c>
      <c r="G13" s="109">
        <f>IF(リレーエントリー!$S11="","",リレーエントリー!$S11)</f>
      </c>
      <c r="H13" s="109">
        <f>IF(リレーエントリー!$T11="","",リレーエントリー!$T11)</f>
      </c>
      <c r="I13" s="109">
        <f>IF(リレーエントリー!$AB11="","",リレーエントリー!$AB11)</f>
      </c>
      <c r="J13" s="179">
        <f>IF(リレーエントリー!$AC11="","",リレーエントリー!$AC11)</f>
      </c>
      <c r="K13" s="109">
        <f>IF(リレーエントリー!$AD11="","",リレーエントリー!$AD11)</f>
      </c>
      <c r="L13" s="109">
        <f>IF(リレーエントリー!$AE11="","",リレーエントリー!$AE11)</f>
      </c>
      <c r="M13" s="109">
        <f>IF(リレーエントリー!$AF11="","",リレーエントリー!$AF11)</f>
      </c>
      <c r="N13" s="540"/>
      <c r="O13" s="543"/>
      <c r="P13" s="536"/>
      <c r="Q13" s="530"/>
      <c r="R13" s="547"/>
    </row>
    <row r="14" spans="1:18" ht="26.25" customHeight="1">
      <c r="A14" s="533"/>
      <c r="B14" s="530"/>
      <c r="C14" s="530"/>
      <c r="D14" s="530"/>
      <c r="E14" s="530"/>
      <c r="F14" s="109">
        <f>IF(リレーエントリー!$O12="","",リレーエントリー!$O12&amp;リレーエントリー!$P12&amp;リレーエントリー!$Q12)</f>
      </c>
      <c r="G14" s="109">
        <f>IF(リレーエントリー!$S12="","",リレーエントリー!$S12)</f>
      </c>
      <c r="H14" s="109">
        <f>IF(リレーエントリー!$T12="","",リレーエントリー!$T12)</f>
      </c>
      <c r="I14" s="109">
        <f>IF(リレーエントリー!$AB12="","",リレーエントリー!$AB12)</f>
      </c>
      <c r="J14" s="179">
        <f>IF(リレーエントリー!$AC12="","",リレーエントリー!$AC12)</f>
      </c>
      <c r="K14" s="109">
        <f>IF(リレーエントリー!$AD12="","",リレーエントリー!$AD12)</f>
      </c>
      <c r="L14" s="109">
        <f>IF(リレーエントリー!$AE12="","",リレーエントリー!$AE12)</f>
      </c>
      <c r="M14" s="109">
        <f>IF(リレーエントリー!$AF12="","",リレーエントリー!$AF12)</f>
      </c>
      <c r="N14" s="540"/>
      <c r="O14" s="543"/>
      <c r="P14" s="536"/>
      <c r="Q14" s="530"/>
      <c r="R14" s="547"/>
    </row>
    <row r="15" spans="1:18" ht="26.25" customHeight="1">
      <c r="A15" s="533"/>
      <c r="B15" s="530"/>
      <c r="C15" s="530"/>
      <c r="D15" s="530"/>
      <c r="E15" s="530"/>
      <c r="F15" s="109">
        <f>IF(リレーエントリー!$O13="","",リレーエントリー!$O13&amp;リレーエントリー!$P13&amp;リレーエントリー!$Q13)</f>
      </c>
      <c r="G15" s="109">
        <f>IF(リレーエントリー!$S13="","",リレーエントリー!$S13)</f>
      </c>
      <c r="H15" s="109">
        <f>IF(リレーエントリー!$T13="","",リレーエントリー!$T13)</f>
      </c>
      <c r="I15" s="109">
        <f>IF(リレーエントリー!$AB13="","",リレーエントリー!$AB13)</f>
      </c>
      <c r="J15" s="179">
        <f>IF(リレーエントリー!$AC13="","",リレーエントリー!$AC13)</f>
      </c>
      <c r="K15" s="109">
        <f>IF(リレーエントリー!$AD13="","",リレーエントリー!$AD13)</f>
      </c>
      <c r="L15" s="109">
        <f>IF(リレーエントリー!$AE13="","",リレーエントリー!$AE13)</f>
      </c>
      <c r="M15" s="109">
        <f>IF(リレーエントリー!$AF13="","",リレーエントリー!$AF13)</f>
      </c>
      <c r="N15" s="540"/>
      <c r="O15" s="543"/>
      <c r="P15" s="536"/>
      <c r="Q15" s="530"/>
      <c r="R15" s="547"/>
    </row>
    <row r="16" spans="1:18" ht="26.25" customHeight="1">
      <c r="A16" s="533"/>
      <c r="B16" s="530"/>
      <c r="C16" s="530"/>
      <c r="D16" s="530"/>
      <c r="E16" s="530"/>
      <c r="F16" s="109">
        <f>IF(リレーエントリー!$O14="","",リレーエントリー!$O14&amp;リレーエントリー!$P14&amp;リレーエントリー!$Q14)</f>
      </c>
      <c r="G16" s="109">
        <f>IF(リレーエントリー!$S14="","",リレーエントリー!$S14)</f>
      </c>
      <c r="H16" s="109">
        <f>IF(リレーエントリー!$T14="","",リレーエントリー!$T14)</f>
      </c>
      <c r="I16" s="109">
        <f>IF(リレーエントリー!$AB14="","",リレーエントリー!$AB14)</f>
      </c>
      <c r="J16" s="109">
        <f>IF(リレーエントリー!$AC14="","",リレーエントリー!$AC14)</f>
      </c>
      <c r="K16" s="109">
        <f>IF(リレーエントリー!$AD14="","",リレーエントリー!$AD14)</f>
      </c>
      <c r="L16" s="109">
        <f>IF(リレーエントリー!$AE14="","",リレーエントリー!$AE14)</f>
      </c>
      <c r="M16" s="109">
        <f>IF(リレーエントリー!$AF14="","",リレーエントリー!$AF14)</f>
      </c>
      <c r="N16" s="540"/>
      <c r="O16" s="543"/>
      <c r="P16" s="536"/>
      <c r="Q16" s="530"/>
      <c r="R16" s="547"/>
    </row>
    <row r="17" spans="1:18" ht="26.25" customHeight="1">
      <c r="A17" s="534"/>
      <c r="B17" s="531"/>
      <c r="C17" s="531"/>
      <c r="D17" s="531"/>
      <c r="E17" s="531"/>
      <c r="F17" s="117">
        <f>IF(リレーエントリー!$O15="","",リレーエントリー!$O15&amp;リレーエントリー!$P15&amp;リレーエントリー!$Q15)</f>
      </c>
      <c r="G17" s="117">
        <f>IF(リレーエントリー!$S15="","",リレーエントリー!$S15)</f>
      </c>
      <c r="H17" s="117">
        <f>IF(リレーエントリー!$T15="","",リレーエントリー!$T15)</f>
      </c>
      <c r="I17" s="117">
        <f>IF(リレーエントリー!$AB15="","",リレーエントリー!$AB15)</f>
      </c>
      <c r="J17" s="117">
        <f>IF(リレーエントリー!$AC15="","",リレーエントリー!$AC15)</f>
      </c>
      <c r="K17" s="117">
        <f>IF(リレーエントリー!$AD15="","",リレーエントリー!$AD15)</f>
      </c>
      <c r="L17" s="117">
        <f>IF(リレーエントリー!$AE15="","",リレーエントリー!$AE15)</f>
      </c>
      <c r="M17" s="117">
        <f>IF(リレーエントリー!$AF15="","",リレーエントリー!$AF15)</f>
      </c>
      <c r="N17" s="541"/>
      <c r="O17" s="544"/>
      <c r="P17" s="537"/>
      <c r="Q17" s="531"/>
      <c r="R17" s="548"/>
    </row>
    <row r="18" spans="1:18" ht="26.25" customHeight="1">
      <c r="A18" s="549">
        <v>3</v>
      </c>
      <c r="B18" s="538">
        <f>IF(リレーエントリー!F16="","",リレーエントリー!F16)</f>
      </c>
      <c r="C18" s="538">
        <f>IF(リレーエントリー!$H16="","",リレーエントリー!$H16)</f>
      </c>
      <c r="D18" s="538">
        <f>IF(リレーエントリー!$J16="","",リレーエントリー!$J16)</f>
      </c>
      <c r="E18" s="538">
        <f>IF(リレーエントリー!$K16="","",リレーエントリー!$K16)</f>
      </c>
      <c r="F18" s="124">
        <f>IF(リレーエントリー!$O16="","",リレーエントリー!$O16&amp;リレーエントリー!$P16&amp;リレーエントリー!$Q16)</f>
      </c>
      <c r="G18" s="124">
        <f>IF(リレーエントリー!$S16="","",リレーエントリー!$S16)</f>
      </c>
      <c r="H18" s="124">
        <f>IF(リレーエントリー!$T16="","",リレーエントリー!$T16)</f>
      </c>
      <c r="I18" s="124">
        <f>IF(リレーエントリー!$AB16="","",リレーエントリー!$AB16)</f>
      </c>
      <c r="J18" s="190">
        <f>IF(リレーエントリー!$AC16="","",リレーエントリー!$AC16)</f>
      </c>
      <c r="K18" s="124">
        <f>IF(リレーエントリー!$AD16="","",リレーエントリー!$AD16)</f>
      </c>
      <c r="L18" s="124">
        <f>IF(リレーエントリー!$AE16="","",リレーエントリー!$AE16)</f>
      </c>
      <c r="M18" s="124">
        <f>IF(リレーエントリー!$AF16="","",リレーエントリー!$AF16)</f>
      </c>
      <c r="N18" s="550">
        <f>IF(リレーエントリー!$AG16="","",リレーエントリー!$AG16)</f>
      </c>
      <c r="O18" s="551">
        <f>IF(リレーエントリー!$AH16="","",リレーエントリー!$AH16)</f>
      </c>
      <c r="P18" s="535">
        <f>IF(リレーエントリー!$AI16="","",リレーエントリー!$AI16)</f>
      </c>
      <c r="Q18" s="538">
        <f>IF(リレーエントリー!$AJ16="","",リレーエントリー!$AJ16)</f>
      </c>
      <c r="R18" s="552">
        <f>IF(リレーエントリー!$AN16="","",リレーエントリー!$AN16)</f>
      </c>
    </row>
    <row r="19" spans="1:18" ht="26.25" customHeight="1">
      <c r="A19" s="533"/>
      <c r="B19" s="530"/>
      <c r="C19" s="530"/>
      <c r="D19" s="530"/>
      <c r="E19" s="530"/>
      <c r="F19" s="109">
        <f>IF(リレーエントリー!$O17="","",リレーエントリー!$O17&amp;リレーエントリー!$P17&amp;リレーエントリー!$Q17)</f>
      </c>
      <c r="G19" s="109">
        <f>IF(リレーエントリー!$S17="","",リレーエントリー!$S17)</f>
      </c>
      <c r="H19" s="109">
        <f>IF(リレーエントリー!$T17="","",リレーエントリー!$T17)</f>
      </c>
      <c r="I19" s="109">
        <f>IF(リレーエントリー!$AB17="","",リレーエントリー!$AB17)</f>
      </c>
      <c r="J19" s="179">
        <f>IF(リレーエントリー!$AC17="","",リレーエントリー!$AC17)</f>
      </c>
      <c r="K19" s="109">
        <f>IF(リレーエントリー!$AD17="","",リレーエントリー!$AD17)</f>
      </c>
      <c r="L19" s="109">
        <f>IF(リレーエントリー!$AE17="","",リレーエントリー!$AE17)</f>
      </c>
      <c r="M19" s="109">
        <f>IF(リレーエントリー!$AF17="","",リレーエントリー!$AF17)</f>
      </c>
      <c r="N19" s="540"/>
      <c r="O19" s="543"/>
      <c r="P19" s="536"/>
      <c r="Q19" s="530"/>
      <c r="R19" s="547"/>
    </row>
    <row r="20" spans="1:18" ht="26.25" customHeight="1">
      <c r="A20" s="533"/>
      <c r="B20" s="530"/>
      <c r="C20" s="530"/>
      <c r="D20" s="530"/>
      <c r="E20" s="530"/>
      <c r="F20" s="109">
        <f>IF(リレーエントリー!$O18="","",リレーエントリー!$O18&amp;リレーエントリー!$P18&amp;リレーエントリー!$Q18)</f>
      </c>
      <c r="G20" s="109">
        <f>IF(リレーエントリー!$S18="","",リレーエントリー!$S18)</f>
      </c>
      <c r="H20" s="109">
        <f>IF(リレーエントリー!$T18="","",リレーエントリー!$T18)</f>
      </c>
      <c r="I20" s="109">
        <f>IF(リレーエントリー!$AB18="","",リレーエントリー!$AB18)</f>
      </c>
      <c r="J20" s="179">
        <f>IF(リレーエントリー!$AC18="","",リレーエントリー!$AC18)</f>
      </c>
      <c r="K20" s="109">
        <f>IF(リレーエントリー!$AD18="","",リレーエントリー!$AD18)</f>
      </c>
      <c r="L20" s="109">
        <f>IF(リレーエントリー!$AE18="","",リレーエントリー!$AE18)</f>
      </c>
      <c r="M20" s="109">
        <f>IF(リレーエントリー!$AF18="","",リレーエントリー!$AF18)</f>
      </c>
      <c r="N20" s="540"/>
      <c r="O20" s="543"/>
      <c r="P20" s="536"/>
      <c r="Q20" s="530"/>
      <c r="R20" s="547"/>
    </row>
    <row r="21" spans="1:18" ht="26.25" customHeight="1">
      <c r="A21" s="533"/>
      <c r="B21" s="530"/>
      <c r="C21" s="530"/>
      <c r="D21" s="530"/>
      <c r="E21" s="530"/>
      <c r="F21" s="109">
        <f>IF(リレーエントリー!$O19="","",リレーエントリー!$O19&amp;リレーエントリー!$P19&amp;リレーエントリー!$Q19)</f>
      </c>
      <c r="G21" s="109">
        <f>IF(リレーエントリー!$S19="","",リレーエントリー!$S19)</f>
      </c>
      <c r="H21" s="109">
        <f>IF(リレーエントリー!$T19="","",リレーエントリー!$T19)</f>
      </c>
      <c r="I21" s="109">
        <f>IF(リレーエントリー!$AB19="","",リレーエントリー!$AB19)</f>
      </c>
      <c r="J21" s="179">
        <f>IF(リレーエントリー!$AC19="","",リレーエントリー!$AC19)</f>
      </c>
      <c r="K21" s="109">
        <f>IF(リレーエントリー!$AD19="","",リレーエントリー!$AD19)</f>
      </c>
      <c r="L21" s="109">
        <f>IF(リレーエントリー!$AE19="","",リレーエントリー!$AE19)</f>
      </c>
      <c r="M21" s="109">
        <f>IF(リレーエントリー!$AF19="","",リレーエントリー!$AF19)</f>
      </c>
      <c r="N21" s="540"/>
      <c r="O21" s="543"/>
      <c r="P21" s="536"/>
      <c r="Q21" s="530"/>
      <c r="R21" s="547"/>
    </row>
    <row r="22" spans="1:18" ht="26.25" customHeight="1">
      <c r="A22" s="533"/>
      <c r="B22" s="530"/>
      <c r="C22" s="530"/>
      <c r="D22" s="530"/>
      <c r="E22" s="530"/>
      <c r="F22" s="109">
        <f>IF(リレーエントリー!$O20="","",リレーエントリー!$O20&amp;リレーエントリー!$P20&amp;リレーエントリー!$Q20)</f>
      </c>
      <c r="G22" s="109">
        <f>IF(リレーエントリー!$S20="","",リレーエントリー!$S20)</f>
      </c>
      <c r="H22" s="109">
        <f>IF(リレーエントリー!$T20="","",リレーエントリー!$T20)</f>
      </c>
      <c r="I22" s="109">
        <f>IF(リレーエントリー!$AB20="","",リレーエントリー!$AB20)</f>
      </c>
      <c r="J22" s="109">
        <f>IF(リレーエントリー!$AC20="","",リレーエントリー!$AC20)</f>
      </c>
      <c r="K22" s="109">
        <f>IF(リレーエントリー!$AD20="","",リレーエントリー!$AD20)</f>
      </c>
      <c r="L22" s="109">
        <f>IF(リレーエントリー!$AE20="","",リレーエントリー!$AE20)</f>
      </c>
      <c r="M22" s="109">
        <f>IF(リレーエントリー!$AF20="","",リレーエントリー!$AF20)</f>
      </c>
      <c r="N22" s="540"/>
      <c r="O22" s="543"/>
      <c r="P22" s="536"/>
      <c r="Q22" s="530"/>
      <c r="R22" s="547"/>
    </row>
    <row r="23" spans="1:18" ht="26.25" customHeight="1">
      <c r="A23" s="534"/>
      <c r="B23" s="531"/>
      <c r="C23" s="531"/>
      <c r="D23" s="531"/>
      <c r="E23" s="531"/>
      <c r="F23" s="117">
        <f>IF(リレーエントリー!$O21="","",リレーエントリー!$O21&amp;リレーエントリー!$P21&amp;リレーエントリー!$Q21)</f>
      </c>
      <c r="G23" s="117">
        <f>IF(リレーエントリー!$S21="","",リレーエントリー!$S21)</f>
      </c>
      <c r="H23" s="117">
        <f>IF(リレーエントリー!$T21="","",リレーエントリー!$T21)</f>
      </c>
      <c r="I23" s="117">
        <f>IF(リレーエントリー!$AB21="","",リレーエントリー!$AB21)</f>
      </c>
      <c r="J23" s="117">
        <f>IF(リレーエントリー!$AC21="","",リレーエントリー!$AC21)</f>
      </c>
      <c r="K23" s="117">
        <f>IF(リレーエントリー!$AD21="","",リレーエントリー!$AD21)</f>
      </c>
      <c r="L23" s="117">
        <f>IF(リレーエントリー!$AE21="","",リレーエントリー!$AE21)</f>
      </c>
      <c r="M23" s="117">
        <f>IF(リレーエントリー!$AF21="","",リレーエントリー!$AF21)</f>
      </c>
      <c r="N23" s="541"/>
      <c r="O23" s="544"/>
      <c r="P23" s="537"/>
      <c r="Q23" s="531"/>
      <c r="R23" s="548"/>
    </row>
    <row r="24" spans="1:18" ht="26.25" customHeight="1">
      <c r="A24" s="549">
        <v>4</v>
      </c>
      <c r="B24" s="538">
        <f>IF(リレーエントリー!F22="","",リレーエントリー!F22)</f>
      </c>
      <c r="C24" s="538">
        <f>IF(リレーエントリー!$H22="","",リレーエントリー!$H22)</f>
      </c>
      <c r="D24" s="538">
        <f>IF(リレーエントリー!$J22="","",リレーエントリー!$J22)</f>
      </c>
      <c r="E24" s="538">
        <f>IF(リレーエントリー!$K22="","",リレーエントリー!$K22)</f>
      </c>
      <c r="F24" s="124">
        <f>IF(リレーエントリー!$O22="","",リレーエントリー!$O22&amp;リレーエントリー!$P22&amp;リレーエントリー!$Q22)</f>
      </c>
      <c r="G24" s="124">
        <f>IF(リレーエントリー!$S22="","",リレーエントリー!$S22)</f>
      </c>
      <c r="H24" s="124">
        <f>IF(リレーエントリー!$T22="","",リレーエントリー!$T22)</f>
      </c>
      <c r="I24" s="124">
        <f>IF(リレーエントリー!$AB22="","",リレーエントリー!$AB22)</f>
      </c>
      <c r="J24" s="190">
        <f>IF(リレーエントリー!$AC22="","",リレーエントリー!$AC22)</f>
      </c>
      <c r="K24" s="124">
        <f>IF(リレーエントリー!$AD22="","",リレーエントリー!$AD22)</f>
      </c>
      <c r="L24" s="124">
        <f>IF(リレーエントリー!$AE22="","",リレーエントリー!$AE22)</f>
      </c>
      <c r="M24" s="124">
        <f>IF(リレーエントリー!$AF22="","",リレーエントリー!$AF22)</f>
      </c>
      <c r="N24" s="550">
        <f>IF(リレーエントリー!$AG22="","",リレーエントリー!$AG22)</f>
      </c>
      <c r="O24" s="551">
        <f>IF(リレーエントリー!$AH22="","",リレーエントリー!$AH22)</f>
      </c>
      <c r="P24" s="535">
        <f>IF(リレーエントリー!$AI22="","",リレーエントリー!$AI22)</f>
      </c>
      <c r="Q24" s="538">
        <f>IF(リレーエントリー!$AJ22="","",リレーエントリー!$AJ22)</f>
      </c>
      <c r="R24" s="552">
        <f>IF(リレーエントリー!$AN22="","",リレーエントリー!$AN22)</f>
      </c>
    </row>
    <row r="25" spans="1:18" ht="26.25" customHeight="1">
      <c r="A25" s="533"/>
      <c r="B25" s="530"/>
      <c r="C25" s="530"/>
      <c r="D25" s="530"/>
      <c r="E25" s="530"/>
      <c r="F25" s="109">
        <f>IF(リレーエントリー!$O23="","",リレーエントリー!$O23&amp;リレーエントリー!$P23&amp;リレーエントリー!$Q23)</f>
      </c>
      <c r="G25" s="109">
        <f>IF(リレーエントリー!$S23="","",リレーエントリー!$S23)</f>
      </c>
      <c r="H25" s="109">
        <f>IF(リレーエントリー!$T23="","",リレーエントリー!$T23)</f>
      </c>
      <c r="I25" s="109">
        <f>IF(リレーエントリー!$AB23="","",リレーエントリー!$AB23)</f>
      </c>
      <c r="J25" s="179">
        <f>IF(リレーエントリー!$AC23="","",リレーエントリー!$AC23)</f>
      </c>
      <c r="K25" s="109">
        <f>IF(リレーエントリー!$AD23="","",リレーエントリー!$AD23)</f>
      </c>
      <c r="L25" s="109">
        <f>IF(リレーエントリー!$AE23="","",リレーエントリー!$AE23)</f>
      </c>
      <c r="M25" s="109">
        <f>IF(リレーエントリー!$AF23="","",リレーエントリー!$AF23)</f>
      </c>
      <c r="N25" s="540"/>
      <c r="O25" s="543"/>
      <c r="P25" s="536"/>
      <c r="Q25" s="530"/>
      <c r="R25" s="547"/>
    </row>
    <row r="26" spans="1:18" ht="26.25" customHeight="1">
      <c r="A26" s="533"/>
      <c r="B26" s="530"/>
      <c r="C26" s="530"/>
      <c r="D26" s="530"/>
      <c r="E26" s="530"/>
      <c r="F26" s="109">
        <f>IF(リレーエントリー!$O24="","",リレーエントリー!$O24&amp;リレーエントリー!$P24&amp;リレーエントリー!$Q24)</f>
      </c>
      <c r="G26" s="109">
        <f>IF(リレーエントリー!$S24="","",リレーエントリー!$S24)</f>
      </c>
      <c r="H26" s="109">
        <f>IF(リレーエントリー!$T24="","",リレーエントリー!$T24)</f>
      </c>
      <c r="I26" s="109">
        <f>IF(リレーエントリー!$AB24="","",リレーエントリー!$AB24)</f>
      </c>
      <c r="J26" s="179">
        <f>IF(リレーエントリー!$AC24="","",リレーエントリー!$AC24)</f>
      </c>
      <c r="K26" s="109">
        <f>IF(リレーエントリー!$AD24="","",リレーエントリー!$AD24)</f>
      </c>
      <c r="L26" s="109">
        <f>IF(リレーエントリー!$AE24="","",リレーエントリー!$AE24)</f>
      </c>
      <c r="M26" s="109">
        <f>IF(リレーエントリー!$AF24="","",リレーエントリー!$AF24)</f>
      </c>
      <c r="N26" s="540"/>
      <c r="O26" s="543"/>
      <c r="P26" s="536"/>
      <c r="Q26" s="530"/>
      <c r="R26" s="547"/>
    </row>
    <row r="27" spans="1:18" ht="26.25" customHeight="1">
      <c r="A27" s="533"/>
      <c r="B27" s="530"/>
      <c r="C27" s="530"/>
      <c r="D27" s="530"/>
      <c r="E27" s="530"/>
      <c r="F27" s="109">
        <f>IF(リレーエントリー!$O25="","",リレーエントリー!$O25&amp;リレーエントリー!$P25&amp;リレーエントリー!$Q25)</f>
      </c>
      <c r="G27" s="109">
        <f>IF(リレーエントリー!$S25="","",リレーエントリー!$S25)</f>
      </c>
      <c r="H27" s="109">
        <f>IF(リレーエントリー!$T25="","",リレーエントリー!$T25)</f>
      </c>
      <c r="I27" s="109">
        <f>IF(リレーエントリー!$AB25="","",リレーエントリー!$AB25)</f>
      </c>
      <c r="J27" s="179">
        <f>IF(リレーエントリー!$AC25="","",リレーエントリー!$AC25)</f>
      </c>
      <c r="K27" s="109">
        <f>IF(リレーエントリー!$AD25="","",リレーエントリー!$AD25)</f>
      </c>
      <c r="L27" s="109">
        <f>IF(リレーエントリー!$AE25="","",リレーエントリー!$AE25)</f>
      </c>
      <c r="M27" s="109">
        <f>IF(リレーエントリー!$AF25="","",リレーエントリー!$AF25)</f>
      </c>
      <c r="N27" s="540"/>
      <c r="O27" s="543"/>
      <c r="P27" s="536"/>
      <c r="Q27" s="530"/>
      <c r="R27" s="547"/>
    </row>
    <row r="28" spans="1:18" ht="26.25" customHeight="1">
      <c r="A28" s="533"/>
      <c r="B28" s="530"/>
      <c r="C28" s="530"/>
      <c r="D28" s="530"/>
      <c r="E28" s="530"/>
      <c r="F28" s="109">
        <f>IF(リレーエントリー!$O26="","",リレーエントリー!$O26&amp;リレーエントリー!$P26&amp;リレーエントリー!$Q26)</f>
      </c>
      <c r="G28" s="109">
        <f>IF(リレーエントリー!$S26="","",リレーエントリー!$S26)</f>
      </c>
      <c r="H28" s="109">
        <f>IF(リレーエントリー!$T26="","",リレーエントリー!$T26)</f>
      </c>
      <c r="I28" s="109">
        <f>IF(リレーエントリー!$AB26="","",リレーエントリー!$AB26)</f>
      </c>
      <c r="J28" s="109">
        <f>IF(リレーエントリー!$AC26="","",リレーエントリー!$AC26)</f>
      </c>
      <c r="K28" s="109">
        <f>IF(リレーエントリー!$AD26="","",リレーエントリー!$AD26)</f>
      </c>
      <c r="L28" s="109">
        <f>IF(リレーエントリー!$AE26="","",リレーエントリー!$AE26)</f>
      </c>
      <c r="M28" s="109">
        <f>IF(リレーエントリー!$AF26="","",リレーエントリー!$AF26)</f>
      </c>
      <c r="N28" s="540"/>
      <c r="O28" s="543"/>
      <c r="P28" s="536"/>
      <c r="Q28" s="530"/>
      <c r="R28" s="547"/>
    </row>
    <row r="29" spans="1:18" ht="26.25" customHeight="1">
      <c r="A29" s="534"/>
      <c r="B29" s="531"/>
      <c r="C29" s="531"/>
      <c r="D29" s="531"/>
      <c r="E29" s="531"/>
      <c r="F29" s="117">
        <f>IF(リレーエントリー!$O27="","",リレーエントリー!$O27&amp;リレーエントリー!$P27&amp;リレーエントリー!$Q27)</f>
      </c>
      <c r="G29" s="117">
        <f>IF(リレーエントリー!$S27="","",リレーエントリー!$S27)</f>
      </c>
      <c r="H29" s="117">
        <f>IF(リレーエントリー!$T27="","",リレーエントリー!$T27)</f>
      </c>
      <c r="I29" s="117">
        <f>IF(リレーエントリー!$AB27="","",リレーエントリー!$AB27)</f>
      </c>
      <c r="J29" s="117">
        <f>IF(リレーエントリー!$AC27="","",リレーエントリー!$AC27)</f>
      </c>
      <c r="K29" s="117">
        <f>IF(リレーエントリー!$AD27="","",リレーエントリー!$AD27)</f>
      </c>
      <c r="L29" s="117">
        <f>IF(リレーエントリー!$AE27="","",リレーエントリー!$AE27)</f>
      </c>
      <c r="M29" s="117">
        <f>IF(リレーエントリー!$AF27="","",リレーエントリー!$AF27)</f>
      </c>
      <c r="N29" s="541"/>
      <c r="O29" s="544"/>
      <c r="P29" s="537"/>
      <c r="Q29" s="531"/>
      <c r="R29" s="548"/>
    </row>
    <row r="30" spans="1:18" ht="26.25" customHeight="1">
      <c r="A30" s="549">
        <v>5</v>
      </c>
      <c r="B30" s="538">
        <f>IF(リレーエントリー!F28="","",リレーエントリー!F28)</f>
      </c>
      <c r="C30" s="538">
        <f>IF(リレーエントリー!$H28="","",リレーエントリー!$H28)</f>
      </c>
      <c r="D30" s="538">
        <f>IF(リレーエントリー!$J28="","",リレーエントリー!$J28)</f>
      </c>
      <c r="E30" s="538">
        <f>IF(リレーエントリー!$K28="","",リレーエントリー!$K28)</f>
      </c>
      <c r="F30" s="124">
        <f>IF(リレーエントリー!$O28="","",リレーエントリー!$O28&amp;リレーエントリー!$P28&amp;リレーエントリー!$Q28)</f>
      </c>
      <c r="G30" s="124">
        <f>IF(リレーエントリー!$S28="","",リレーエントリー!$S28)</f>
      </c>
      <c r="H30" s="124">
        <f>IF(リレーエントリー!$T28="","",リレーエントリー!$T28)</f>
      </c>
      <c r="I30" s="124">
        <f>IF(リレーエントリー!$AB28="","",リレーエントリー!$AB28)</f>
      </c>
      <c r="J30" s="190">
        <f>IF(リレーエントリー!$AC28="","",リレーエントリー!$AC28)</f>
      </c>
      <c r="K30" s="124">
        <f>IF(リレーエントリー!$AD28="","",リレーエントリー!$AD28)</f>
      </c>
      <c r="L30" s="124">
        <f>IF(リレーエントリー!$AE28="","",リレーエントリー!$AE28)</f>
      </c>
      <c r="M30" s="124">
        <f>IF(リレーエントリー!$AF28="","",リレーエントリー!$AF28)</f>
      </c>
      <c r="N30" s="550">
        <f>IF(リレーエントリー!$AG28="","",リレーエントリー!$AG28)</f>
      </c>
      <c r="O30" s="551">
        <f>IF(リレーエントリー!$AH28="","",リレーエントリー!$AH28)</f>
      </c>
      <c r="P30" s="535">
        <f>IF(リレーエントリー!$AI28="","",リレーエントリー!$AI28)</f>
      </c>
      <c r="Q30" s="538">
        <f>IF(リレーエントリー!$AJ28="","",リレーエントリー!$AJ28)</f>
      </c>
      <c r="R30" s="552">
        <f>IF(リレーエントリー!$AN28="","",リレーエントリー!$AN28)</f>
      </c>
    </row>
    <row r="31" spans="1:18" ht="26.25" customHeight="1">
      <c r="A31" s="533"/>
      <c r="B31" s="530"/>
      <c r="C31" s="530"/>
      <c r="D31" s="530"/>
      <c r="E31" s="530"/>
      <c r="F31" s="109">
        <f>IF(リレーエントリー!$O29="","",リレーエントリー!$O29&amp;リレーエントリー!$P29&amp;リレーエントリー!$Q29)</f>
      </c>
      <c r="G31" s="109">
        <f>IF(リレーエントリー!$S29="","",リレーエントリー!$S29)</f>
      </c>
      <c r="H31" s="109">
        <f>IF(リレーエントリー!$T29="","",リレーエントリー!$T29)</f>
      </c>
      <c r="I31" s="109">
        <f>IF(リレーエントリー!$AB29="","",リレーエントリー!$AB29)</f>
      </c>
      <c r="J31" s="179">
        <f>IF(リレーエントリー!$AC29="","",リレーエントリー!$AC29)</f>
      </c>
      <c r="K31" s="109">
        <f>IF(リレーエントリー!$AD29="","",リレーエントリー!$AD29)</f>
      </c>
      <c r="L31" s="109">
        <f>IF(リレーエントリー!$AE29="","",リレーエントリー!$AE29)</f>
      </c>
      <c r="M31" s="109">
        <f>IF(リレーエントリー!$AF29="","",リレーエントリー!$AF29)</f>
      </c>
      <c r="N31" s="540"/>
      <c r="O31" s="543"/>
      <c r="P31" s="536"/>
      <c r="Q31" s="530"/>
      <c r="R31" s="547"/>
    </row>
    <row r="32" spans="1:18" ht="26.25" customHeight="1">
      <c r="A32" s="533"/>
      <c r="B32" s="530"/>
      <c r="C32" s="530"/>
      <c r="D32" s="530"/>
      <c r="E32" s="530"/>
      <c r="F32" s="109">
        <f>IF(リレーエントリー!$O30="","",リレーエントリー!$O30&amp;リレーエントリー!$P30&amp;リレーエントリー!$Q30)</f>
      </c>
      <c r="G32" s="109">
        <f>IF(リレーエントリー!$S30="","",リレーエントリー!$S30)</f>
      </c>
      <c r="H32" s="109">
        <f>IF(リレーエントリー!$T30="","",リレーエントリー!$T30)</f>
      </c>
      <c r="I32" s="109">
        <f>IF(リレーエントリー!$AB30="","",リレーエントリー!$AB30)</f>
      </c>
      <c r="J32" s="179">
        <f>IF(リレーエントリー!$AC30="","",リレーエントリー!$AC30)</f>
      </c>
      <c r="K32" s="109">
        <f>IF(リレーエントリー!$AD30="","",リレーエントリー!$AD30)</f>
      </c>
      <c r="L32" s="109">
        <f>IF(リレーエントリー!$AE30="","",リレーエントリー!$AE30)</f>
      </c>
      <c r="M32" s="109">
        <f>IF(リレーエントリー!$AF30="","",リレーエントリー!$AF30)</f>
      </c>
      <c r="N32" s="540"/>
      <c r="O32" s="543"/>
      <c r="P32" s="536"/>
      <c r="Q32" s="530"/>
      <c r="R32" s="547"/>
    </row>
    <row r="33" spans="1:18" ht="26.25" customHeight="1">
      <c r="A33" s="533"/>
      <c r="B33" s="530"/>
      <c r="C33" s="530"/>
      <c r="D33" s="530"/>
      <c r="E33" s="530"/>
      <c r="F33" s="109">
        <f>IF(リレーエントリー!$O31="","",リレーエントリー!$O31&amp;リレーエントリー!$P31&amp;リレーエントリー!$Q31)</f>
      </c>
      <c r="G33" s="109">
        <f>IF(リレーエントリー!$S31="","",リレーエントリー!$S31)</f>
      </c>
      <c r="H33" s="109">
        <f>IF(リレーエントリー!$T31="","",リレーエントリー!$T31)</f>
      </c>
      <c r="I33" s="109">
        <f>IF(リレーエントリー!$AB31="","",リレーエントリー!$AB31)</f>
      </c>
      <c r="J33" s="179">
        <f>IF(リレーエントリー!$AC31="","",リレーエントリー!$AC31)</f>
      </c>
      <c r="K33" s="109">
        <f>IF(リレーエントリー!$AD31="","",リレーエントリー!$AD31)</f>
      </c>
      <c r="L33" s="109">
        <f>IF(リレーエントリー!$AE31="","",リレーエントリー!$AE31)</f>
      </c>
      <c r="M33" s="109">
        <f>IF(リレーエントリー!$AF31="","",リレーエントリー!$AF31)</f>
      </c>
      <c r="N33" s="540"/>
      <c r="O33" s="543"/>
      <c r="P33" s="536"/>
      <c r="Q33" s="530"/>
      <c r="R33" s="547"/>
    </row>
    <row r="34" spans="1:18" ht="26.25" customHeight="1">
      <c r="A34" s="533"/>
      <c r="B34" s="530"/>
      <c r="C34" s="530"/>
      <c r="D34" s="530"/>
      <c r="E34" s="530"/>
      <c r="F34" s="109">
        <f>IF(リレーエントリー!$O32="","",リレーエントリー!$O32&amp;リレーエントリー!$P32&amp;リレーエントリー!$Q32)</f>
      </c>
      <c r="G34" s="109">
        <f>IF(リレーエントリー!$S32="","",リレーエントリー!$S32)</f>
      </c>
      <c r="H34" s="109">
        <f>IF(リレーエントリー!$T32="","",リレーエントリー!$T32)</f>
      </c>
      <c r="I34" s="109">
        <f>IF(リレーエントリー!$AB32="","",リレーエントリー!$AB32)</f>
      </c>
      <c r="J34" s="109">
        <f>IF(リレーエントリー!$AC32="","",リレーエントリー!$AC32)</f>
      </c>
      <c r="K34" s="109">
        <f>IF(リレーエントリー!$AD32="","",リレーエントリー!$AD32)</f>
      </c>
      <c r="L34" s="109">
        <f>IF(リレーエントリー!$AE32="","",リレーエントリー!$AE32)</f>
      </c>
      <c r="M34" s="109">
        <f>IF(リレーエントリー!$AF32="","",リレーエントリー!$AF32)</f>
      </c>
      <c r="N34" s="540"/>
      <c r="O34" s="543"/>
      <c r="P34" s="536"/>
      <c r="Q34" s="530"/>
      <c r="R34" s="547"/>
    </row>
    <row r="35" spans="1:18" ht="26.25" customHeight="1">
      <c r="A35" s="534"/>
      <c r="B35" s="531"/>
      <c r="C35" s="531"/>
      <c r="D35" s="531"/>
      <c r="E35" s="531"/>
      <c r="F35" s="117">
        <f>IF(リレーエントリー!$O33="","",リレーエントリー!$O33&amp;リレーエントリー!$P33&amp;リレーエントリー!$Q33)</f>
      </c>
      <c r="G35" s="117">
        <f>IF(リレーエントリー!$S33="","",リレーエントリー!$S33)</f>
      </c>
      <c r="H35" s="117">
        <f>IF(リレーエントリー!$T33="","",リレーエントリー!$T33)</f>
      </c>
      <c r="I35" s="117">
        <f>IF(リレーエントリー!$AB33="","",リレーエントリー!$AB33)</f>
      </c>
      <c r="J35" s="117">
        <f>IF(リレーエントリー!$AC33="","",リレーエントリー!$AC33)</f>
      </c>
      <c r="K35" s="117">
        <f>IF(リレーエントリー!$AD33="","",リレーエントリー!$AD33)</f>
      </c>
      <c r="L35" s="117">
        <f>IF(リレーエントリー!$AE33="","",リレーエントリー!$AE33)</f>
      </c>
      <c r="M35" s="117">
        <f>IF(リレーエントリー!$AF33="","",リレーエントリー!$AF33)</f>
      </c>
      <c r="N35" s="541"/>
      <c r="O35" s="544"/>
      <c r="P35" s="537"/>
      <c r="Q35" s="531"/>
      <c r="R35" s="548"/>
    </row>
    <row r="36" spans="1:18" ht="26.25" customHeight="1">
      <c r="A36" s="549">
        <v>6</v>
      </c>
      <c r="B36" s="538">
        <f>IF(リレーエントリー!F34="","",リレーエントリー!F34)</f>
      </c>
      <c r="C36" s="538">
        <f>IF(リレーエントリー!$H34="","",リレーエントリー!$H34)</f>
      </c>
      <c r="D36" s="538">
        <f>IF(リレーエントリー!$J34="","",リレーエントリー!$J34)</f>
      </c>
      <c r="E36" s="538">
        <f>IF(リレーエントリー!$K34="","",リレーエントリー!$K34)</f>
      </c>
      <c r="F36" s="124">
        <f>IF(リレーエントリー!$O34="","",リレーエントリー!$O34&amp;リレーエントリー!$P34&amp;リレーエントリー!$Q34)</f>
      </c>
      <c r="G36" s="124">
        <f>IF(リレーエントリー!$S34="","",リレーエントリー!$S34)</f>
      </c>
      <c r="H36" s="124">
        <f>IF(リレーエントリー!$T34="","",リレーエントリー!$T34)</f>
      </c>
      <c r="I36" s="124">
        <f>IF(リレーエントリー!$AB34="","",リレーエントリー!$AB34)</f>
      </c>
      <c r="J36" s="190">
        <f>IF(リレーエントリー!$AC34="","",リレーエントリー!$AC34)</f>
      </c>
      <c r="K36" s="124">
        <f>IF(リレーエントリー!$AD34="","",リレーエントリー!$AD34)</f>
      </c>
      <c r="L36" s="124">
        <f>IF(リレーエントリー!$AE34="","",リレーエントリー!$AE34)</f>
      </c>
      <c r="M36" s="124">
        <f>IF(リレーエントリー!$AF34="","",リレーエントリー!$AF34)</f>
      </c>
      <c r="N36" s="550">
        <f>IF(リレーエントリー!$AG34="","",リレーエントリー!$AG34)</f>
      </c>
      <c r="O36" s="551">
        <f>IF(リレーエントリー!$AH34="","",リレーエントリー!$AH34)</f>
      </c>
      <c r="P36" s="535">
        <f>IF(リレーエントリー!$AI34="","",リレーエントリー!$AI34)</f>
      </c>
      <c r="Q36" s="538">
        <f>IF(リレーエントリー!$AJ34="","",リレーエントリー!$AJ34)</f>
      </c>
      <c r="R36" s="552">
        <f>IF(リレーエントリー!$AN34="","",リレーエントリー!$AN34)</f>
      </c>
    </row>
    <row r="37" spans="1:18" ht="26.25" customHeight="1">
      <c r="A37" s="533"/>
      <c r="B37" s="530"/>
      <c r="C37" s="530"/>
      <c r="D37" s="530"/>
      <c r="E37" s="530"/>
      <c r="F37" s="109">
        <f>IF(リレーエントリー!$O35="","",リレーエントリー!$O35&amp;リレーエントリー!$P35&amp;リレーエントリー!$Q35)</f>
      </c>
      <c r="G37" s="109">
        <f>IF(リレーエントリー!$S35="","",リレーエントリー!$S35)</f>
      </c>
      <c r="H37" s="109">
        <f>IF(リレーエントリー!$T35="","",リレーエントリー!$T35)</f>
      </c>
      <c r="I37" s="109">
        <f>IF(リレーエントリー!$AB35="","",リレーエントリー!$AB35)</f>
      </c>
      <c r="J37" s="179">
        <f>IF(リレーエントリー!$AC35="","",リレーエントリー!$AC35)</f>
      </c>
      <c r="K37" s="109">
        <f>IF(リレーエントリー!$AD35="","",リレーエントリー!$AD35)</f>
      </c>
      <c r="L37" s="109">
        <f>IF(リレーエントリー!$AE35="","",リレーエントリー!$AE35)</f>
      </c>
      <c r="M37" s="109">
        <f>IF(リレーエントリー!$AF35="","",リレーエントリー!$AF35)</f>
      </c>
      <c r="N37" s="540"/>
      <c r="O37" s="543"/>
      <c r="P37" s="536"/>
      <c r="Q37" s="530"/>
      <c r="R37" s="547"/>
    </row>
    <row r="38" spans="1:18" ht="26.25" customHeight="1">
      <c r="A38" s="533"/>
      <c r="B38" s="530"/>
      <c r="C38" s="530"/>
      <c r="D38" s="530"/>
      <c r="E38" s="530"/>
      <c r="F38" s="109">
        <f>IF(リレーエントリー!$O36="","",リレーエントリー!$O36&amp;リレーエントリー!$P36&amp;リレーエントリー!$Q36)</f>
      </c>
      <c r="G38" s="109">
        <f>IF(リレーエントリー!$S36="","",リレーエントリー!$S36)</f>
      </c>
      <c r="H38" s="109">
        <f>IF(リレーエントリー!$T36="","",リレーエントリー!$T36)</f>
      </c>
      <c r="I38" s="109">
        <f>IF(リレーエントリー!$AB36="","",リレーエントリー!$AB36)</f>
      </c>
      <c r="J38" s="179">
        <f>IF(リレーエントリー!$AC36="","",リレーエントリー!$AC36)</f>
      </c>
      <c r="K38" s="109">
        <f>IF(リレーエントリー!$AD36="","",リレーエントリー!$AD36)</f>
      </c>
      <c r="L38" s="109">
        <f>IF(リレーエントリー!$AE36="","",リレーエントリー!$AE36)</f>
      </c>
      <c r="M38" s="109">
        <f>IF(リレーエントリー!$AF36="","",リレーエントリー!$AF36)</f>
      </c>
      <c r="N38" s="540"/>
      <c r="O38" s="543"/>
      <c r="P38" s="536"/>
      <c r="Q38" s="530"/>
      <c r="R38" s="547"/>
    </row>
    <row r="39" spans="1:18" ht="26.25" customHeight="1">
      <c r="A39" s="533"/>
      <c r="B39" s="530"/>
      <c r="C39" s="530"/>
      <c r="D39" s="530"/>
      <c r="E39" s="530"/>
      <c r="F39" s="109">
        <f>IF(リレーエントリー!$O37="","",リレーエントリー!$O37&amp;リレーエントリー!$P37&amp;リレーエントリー!$Q37)</f>
      </c>
      <c r="G39" s="109">
        <f>IF(リレーエントリー!$S37="","",リレーエントリー!$S37)</f>
      </c>
      <c r="H39" s="109">
        <f>IF(リレーエントリー!$T37="","",リレーエントリー!$T37)</f>
      </c>
      <c r="I39" s="109">
        <f>IF(リレーエントリー!$AB37="","",リレーエントリー!$AB37)</f>
      </c>
      <c r="J39" s="179">
        <f>IF(リレーエントリー!$AC37="","",リレーエントリー!$AC37)</f>
      </c>
      <c r="K39" s="109">
        <f>IF(リレーエントリー!$AD37="","",リレーエントリー!$AD37)</f>
      </c>
      <c r="L39" s="109">
        <f>IF(リレーエントリー!$AE37="","",リレーエントリー!$AE37)</f>
      </c>
      <c r="M39" s="109">
        <f>IF(リレーエントリー!$AF37="","",リレーエントリー!$AF37)</f>
      </c>
      <c r="N39" s="540"/>
      <c r="O39" s="543"/>
      <c r="P39" s="536"/>
      <c r="Q39" s="530"/>
      <c r="R39" s="547"/>
    </row>
    <row r="40" spans="1:18" ht="26.25" customHeight="1">
      <c r="A40" s="533"/>
      <c r="B40" s="530"/>
      <c r="C40" s="530"/>
      <c r="D40" s="530"/>
      <c r="E40" s="530"/>
      <c r="F40" s="109">
        <f>IF(リレーエントリー!$O38="","",リレーエントリー!$O38&amp;リレーエントリー!$P38&amp;リレーエントリー!$Q38)</f>
      </c>
      <c r="G40" s="109">
        <f>IF(リレーエントリー!$S38="","",リレーエントリー!$S38)</f>
      </c>
      <c r="H40" s="109">
        <f>IF(リレーエントリー!$T38="","",リレーエントリー!$T38)</f>
      </c>
      <c r="I40" s="109">
        <f>IF(リレーエントリー!$AB38="","",リレーエントリー!$AB38)</f>
      </c>
      <c r="J40" s="109">
        <f>IF(リレーエントリー!$AC38="","",リレーエントリー!$AC38)</f>
      </c>
      <c r="K40" s="109">
        <f>IF(リレーエントリー!$AD38="","",リレーエントリー!$AD38)</f>
      </c>
      <c r="L40" s="109">
        <f>IF(リレーエントリー!$AE38="","",リレーエントリー!$AE38)</f>
      </c>
      <c r="M40" s="109">
        <f>IF(リレーエントリー!$AF38="","",リレーエントリー!$AF38)</f>
      </c>
      <c r="N40" s="540"/>
      <c r="O40" s="543"/>
      <c r="P40" s="536"/>
      <c r="Q40" s="530"/>
      <c r="R40" s="547"/>
    </row>
    <row r="41" spans="1:18" ht="26.25" customHeight="1" thickBot="1">
      <c r="A41" s="555"/>
      <c r="B41" s="554"/>
      <c r="C41" s="554"/>
      <c r="D41" s="554"/>
      <c r="E41" s="554"/>
      <c r="F41" s="132">
        <f>IF(リレーエントリー!$O39="","",リレーエントリー!$O39&amp;リレーエントリー!$P39&amp;リレーエントリー!$Q39)</f>
      </c>
      <c r="G41" s="132">
        <f>IF(リレーエントリー!$S39="","",リレーエントリー!$S39)</f>
      </c>
      <c r="H41" s="132">
        <f>IF(リレーエントリー!$T39="","",リレーエントリー!$T39)</f>
      </c>
      <c r="I41" s="132">
        <f>IF(リレーエントリー!$AB39="","",リレーエントリー!$AB39)</f>
      </c>
      <c r="J41" s="132">
        <f>IF(リレーエントリー!$AC39="","",リレーエントリー!$AC39)</f>
      </c>
      <c r="K41" s="132">
        <f>IF(リレーエントリー!$AD39="","",リレーエントリー!$AD39)</f>
      </c>
      <c r="L41" s="132">
        <f>IF(リレーエントリー!$AE39="","",リレーエントリー!$AE39)</f>
      </c>
      <c r="M41" s="132">
        <f>IF(リレーエントリー!$AF39="","",リレーエントリー!$AF39)</f>
      </c>
      <c r="N41" s="556"/>
      <c r="O41" s="557"/>
      <c r="P41" s="553"/>
      <c r="Q41" s="554"/>
      <c r="R41" s="558"/>
    </row>
    <row r="42" spans="1:18" ht="26.25" customHeight="1">
      <c r="A42" s="99"/>
      <c r="B42" s="99"/>
      <c r="C42" s="99"/>
      <c r="D42" s="99"/>
      <c r="E42" s="99"/>
      <c r="F42" s="99"/>
      <c r="G42" s="99"/>
      <c r="H42" s="99"/>
      <c r="I42" s="99"/>
      <c r="J42" s="99"/>
      <c r="K42" s="99"/>
      <c r="L42" s="99"/>
      <c r="M42" s="99"/>
      <c r="N42" s="99"/>
      <c r="O42" s="99"/>
      <c r="P42" s="99"/>
      <c r="Q42" s="99"/>
      <c r="R42" s="191"/>
    </row>
    <row r="43" spans="1:18" ht="26.25" customHeight="1">
      <c r="A43" s="99"/>
      <c r="B43" s="99"/>
      <c r="C43" s="99"/>
      <c r="D43" s="99"/>
      <c r="E43" s="99"/>
      <c r="F43" s="99"/>
      <c r="G43" s="99"/>
      <c r="H43" s="99"/>
      <c r="I43" s="99"/>
      <c r="J43" s="99"/>
      <c r="K43" s="99"/>
      <c r="L43" s="99"/>
      <c r="M43" s="99"/>
      <c r="N43" s="99"/>
      <c r="O43" s="99"/>
      <c r="P43" s="99"/>
      <c r="Q43" s="99"/>
      <c r="R43" s="191"/>
    </row>
    <row r="44" spans="1:18" ht="26.25" customHeight="1">
      <c r="A44" s="1" t="s">
        <v>665</v>
      </c>
      <c r="H44" s="1" t="s">
        <v>666</v>
      </c>
      <c r="K44" s="99"/>
      <c r="L44" s="99"/>
      <c r="M44" s="99"/>
      <c r="N44" s="99"/>
      <c r="O44" s="99"/>
      <c r="P44" s="99"/>
      <c r="Q44" s="99"/>
      <c r="R44" s="191"/>
    </row>
    <row r="45" spans="1:18" ht="26.25" customHeight="1">
      <c r="A45" s="9" t="s">
        <v>38</v>
      </c>
      <c r="K45" s="99"/>
      <c r="N45" s="4" t="s">
        <v>39</v>
      </c>
      <c r="P45" s="99"/>
      <c r="Q45" s="99"/>
      <c r="R45" s="191"/>
    </row>
    <row r="46" spans="1:18" ht="26.25" customHeight="1" thickBot="1">
      <c r="A46" s="178"/>
      <c r="B46" s="47" t="str">
        <f>IF('基本データ'!$C$9="","",'基本データ'!$C$9)</f>
        <v>京都選手権</v>
      </c>
      <c r="C46" s="17"/>
      <c r="D46" s="17"/>
      <c r="E46" s="18"/>
      <c r="F46" s="17"/>
      <c r="G46" s="17"/>
      <c r="H46" s="17"/>
      <c r="I46" s="17"/>
      <c r="J46" s="17"/>
      <c r="K46" s="180"/>
      <c r="L46" s="17" t="s">
        <v>657</v>
      </c>
      <c r="M46" s="17"/>
      <c r="N46" s="509">
        <f>IF('基本データ'!$J$5="","",'基本データ'!$J$5)</f>
      </c>
      <c r="O46" s="509"/>
      <c r="P46" s="180"/>
      <c r="Q46" s="180"/>
      <c r="R46" s="194"/>
    </row>
    <row r="47" spans="1:18" ht="26.25" customHeight="1" thickBot="1">
      <c r="A47" s="174"/>
      <c r="B47" s="192"/>
      <c r="E47" s="193"/>
      <c r="K47" s="99"/>
      <c r="N47" s="195"/>
      <c r="O47" s="195"/>
      <c r="P47" s="99"/>
      <c r="Q47" s="99"/>
      <c r="R47" s="191"/>
    </row>
    <row r="48" spans="1:18" ht="26.25" customHeight="1" thickBot="1">
      <c r="A48" s="181" t="s">
        <v>1728</v>
      </c>
      <c r="B48" s="182" t="s">
        <v>1732</v>
      </c>
      <c r="C48" s="182" t="s">
        <v>615</v>
      </c>
      <c r="D48" s="182" t="s">
        <v>595</v>
      </c>
      <c r="E48" s="183" t="s">
        <v>34</v>
      </c>
      <c r="F48" s="183" t="s">
        <v>1718</v>
      </c>
      <c r="G48" s="183" t="s">
        <v>1719</v>
      </c>
      <c r="H48" s="183" t="s">
        <v>596</v>
      </c>
      <c r="I48" s="183" t="s">
        <v>1720</v>
      </c>
      <c r="J48" s="184" t="s">
        <v>598</v>
      </c>
      <c r="K48" s="183" t="s">
        <v>592</v>
      </c>
      <c r="L48" s="183" t="s">
        <v>593</v>
      </c>
      <c r="M48" s="183" t="s">
        <v>1727</v>
      </c>
      <c r="N48" s="184" t="s">
        <v>1729</v>
      </c>
      <c r="O48" s="185" t="s">
        <v>35</v>
      </c>
      <c r="P48" s="186" t="s">
        <v>609</v>
      </c>
      <c r="Q48" s="184" t="s">
        <v>599</v>
      </c>
      <c r="R48" s="187" t="s">
        <v>601</v>
      </c>
    </row>
    <row r="49" spans="1:18" ht="26.25" customHeight="1" thickTop="1">
      <c r="A49" s="549">
        <v>7</v>
      </c>
      <c r="B49" s="538">
        <f>IF(リレーエントリー!F40="","",リレーエントリー!F40)</f>
      </c>
      <c r="C49" s="538">
        <f>IF(リレーエントリー!$H40="","",リレーエントリー!$H40)</f>
      </c>
      <c r="D49" s="538">
        <f>IF(リレーエントリー!$J40="","",リレーエントリー!$J40)</f>
      </c>
      <c r="E49" s="538">
        <f>IF(リレーエントリー!$K40="","",リレーエントリー!$K40)</f>
      </c>
      <c r="F49" s="124">
        <f>IF(リレーエントリー!$O40="","",リレーエントリー!$O40&amp;リレーエントリー!$P40&amp;リレーエントリー!$Q40)</f>
      </c>
      <c r="G49" s="124">
        <f>IF(リレーエントリー!$S40="","",リレーエントリー!$S40)</f>
      </c>
      <c r="H49" s="124">
        <f>IF(リレーエントリー!$T40="","",リレーエントリー!$T40)</f>
      </c>
      <c r="I49" s="124">
        <f>IF(リレーエントリー!$AB40="","",リレーエントリー!$AB40)</f>
      </c>
      <c r="J49" s="190">
        <f>IF(リレーエントリー!$AC40="","",リレーエントリー!$AC40)</f>
      </c>
      <c r="K49" s="124">
        <f>IF(リレーエントリー!$AD40="","",リレーエントリー!$AD40)</f>
      </c>
      <c r="L49" s="124">
        <f>IF(リレーエントリー!$AE40="","",リレーエントリー!$AE40)</f>
      </c>
      <c r="M49" s="124">
        <f>IF(リレーエントリー!$AF40="","",リレーエントリー!$AF40)</f>
      </c>
      <c r="N49" s="550">
        <f>IF(リレーエントリー!$AG40="","",リレーエントリー!$AG40)</f>
      </c>
      <c r="O49" s="551">
        <f>IF(リレーエントリー!$AH40="","",リレーエントリー!$AH40)</f>
      </c>
      <c r="P49" s="535">
        <f>IF(リレーエントリー!$AI40="","",リレーエントリー!$AI40)</f>
      </c>
      <c r="Q49" s="538">
        <f>IF(リレーエントリー!$AJ40="","",リレーエントリー!$AJ40)</f>
      </c>
      <c r="R49" s="552">
        <f>IF(リレーエントリー!$AN40="","",リレーエントリー!$AN40)</f>
      </c>
    </row>
    <row r="50" spans="1:18" ht="26.25" customHeight="1">
      <c r="A50" s="533"/>
      <c r="B50" s="530"/>
      <c r="C50" s="530"/>
      <c r="D50" s="530"/>
      <c r="E50" s="530"/>
      <c r="F50" s="109">
        <f>IF(リレーエントリー!$O41="","",リレーエントリー!$O41&amp;リレーエントリー!$P41&amp;リレーエントリー!$Q41)</f>
      </c>
      <c r="G50" s="109">
        <f>IF(リレーエントリー!$S41="","",リレーエントリー!$S41)</f>
      </c>
      <c r="H50" s="109">
        <f>IF(リレーエントリー!$T41="","",リレーエントリー!$T41)</f>
      </c>
      <c r="I50" s="109">
        <f>IF(リレーエントリー!$AB41="","",リレーエントリー!$AB41)</f>
      </c>
      <c r="J50" s="179">
        <f>IF(リレーエントリー!$AC41="","",リレーエントリー!$AC41)</f>
      </c>
      <c r="K50" s="109">
        <f>IF(リレーエントリー!$AD41="","",リレーエントリー!$AD41)</f>
      </c>
      <c r="L50" s="109">
        <f>IF(リレーエントリー!$AE41="","",リレーエントリー!$AE41)</f>
      </c>
      <c r="M50" s="109">
        <f>IF(リレーエントリー!$AF41="","",リレーエントリー!$AF41)</f>
      </c>
      <c r="N50" s="540"/>
      <c r="O50" s="543"/>
      <c r="P50" s="536"/>
      <c r="Q50" s="530"/>
      <c r="R50" s="547"/>
    </row>
    <row r="51" spans="1:18" ht="26.25" customHeight="1">
      <c r="A51" s="533"/>
      <c r="B51" s="530"/>
      <c r="C51" s="530"/>
      <c r="D51" s="530"/>
      <c r="E51" s="530"/>
      <c r="F51" s="109">
        <f>IF(リレーエントリー!$O42="","",リレーエントリー!$O42&amp;リレーエントリー!$P42&amp;リレーエントリー!$Q42)</f>
      </c>
      <c r="G51" s="109">
        <f>IF(リレーエントリー!$S42="","",リレーエントリー!$S42)</f>
      </c>
      <c r="H51" s="109">
        <f>IF(リレーエントリー!$T42="","",リレーエントリー!$T42)</f>
      </c>
      <c r="I51" s="109">
        <f>IF(リレーエントリー!$AB42="","",リレーエントリー!$AB42)</f>
      </c>
      <c r="J51" s="179">
        <f>IF(リレーエントリー!$AC42="","",リレーエントリー!$AC42)</f>
      </c>
      <c r="K51" s="109">
        <f>IF(リレーエントリー!$AD42="","",リレーエントリー!$AD42)</f>
      </c>
      <c r="L51" s="109">
        <f>IF(リレーエントリー!$AE42="","",リレーエントリー!$AE42)</f>
      </c>
      <c r="M51" s="109">
        <f>IF(リレーエントリー!$AF42="","",リレーエントリー!$AF42)</f>
      </c>
      <c r="N51" s="540"/>
      <c r="O51" s="543"/>
      <c r="P51" s="536"/>
      <c r="Q51" s="530"/>
      <c r="R51" s="547"/>
    </row>
    <row r="52" spans="1:18" ht="26.25" customHeight="1">
      <c r="A52" s="533"/>
      <c r="B52" s="530"/>
      <c r="C52" s="530"/>
      <c r="D52" s="530"/>
      <c r="E52" s="530"/>
      <c r="F52" s="109">
        <f>IF(リレーエントリー!$O43="","",リレーエントリー!$O43&amp;リレーエントリー!$P43&amp;リレーエントリー!$Q43)</f>
      </c>
      <c r="G52" s="109">
        <f>IF(リレーエントリー!$S43="","",リレーエントリー!$S43)</f>
      </c>
      <c r="H52" s="109">
        <f>IF(リレーエントリー!$T43="","",リレーエントリー!$T43)</f>
      </c>
      <c r="I52" s="109">
        <f>IF(リレーエントリー!$AB43="","",リレーエントリー!$AB43)</f>
      </c>
      <c r="J52" s="179">
        <f>IF(リレーエントリー!$AC43="","",リレーエントリー!$AC43)</f>
      </c>
      <c r="K52" s="109">
        <f>IF(リレーエントリー!$AD43="","",リレーエントリー!$AD43)</f>
      </c>
      <c r="L52" s="109">
        <f>IF(リレーエントリー!$AE43="","",リレーエントリー!$AE43)</f>
      </c>
      <c r="M52" s="109">
        <f>IF(リレーエントリー!$AF43="","",リレーエントリー!$AF43)</f>
      </c>
      <c r="N52" s="540"/>
      <c r="O52" s="543"/>
      <c r="P52" s="536"/>
      <c r="Q52" s="530"/>
      <c r="R52" s="547"/>
    </row>
    <row r="53" spans="1:18" ht="26.25" customHeight="1">
      <c r="A53" s="533"/>
      <c r="B53" s="530"/>
      <c r="C53" s="530"/>
      <c r="D53" s="530"/>
      <c r="E53" s="530"/>
      <c r="F53" s="109">
        <f>IF(リレーエントリー!$O44="","",リレーエントリー!$O44&amp;リレーエントリー!$P44&amp;リレーエントリー!$Q44)</f>
      </c>
      <c r="G53" s="109">
        <f>IF(リレーエントリー!$S44="","",リレーエントリー!$S44)</f>
      </c>
      <c r="H53" s="109">
        <f>IF(リレーエントリー!$T44="","",リレーエントリー!$T44)</f>
      </c>
      <c r="I53" s="109">
        <f>IF(リレーエントリー!$AB44="","",リレーエントリー!$AB44)</f>
      </c>
      <c r="J53" s="109">
        <f>IF(リレーエントリー!$AC44="","",リレーエントリー!$AC44)</f>
      </c>
      <c r="K53" s="109">
        <f>IF(リレーエントリー!$AD44="","",リレーエントリー!$AD44)</f>
      </c>
      <c r="L53" s="109">
        <f>IF(リレーエントリー!$AE44="","",リレーエントリー!$AE44)</f>
      </c>
      <c r="M53" s="109">
        <f>IF(リレーエントリー!$AF44="","",リレーエントリー!$AF44)</f>
      </c>
      <c r="N53" s="540"/>
      <c r="O53" s="543"/>
      <c r="P53" s="536"/>
      <c r="Q53" s="530"/>
      <c r="R53" s="547"/>
    </row>
    <row r="54" spans="1:18" ht="26.25" customHeight="1">
      <c r="A54" s="534"/>
      <c r="B54" s="531"/>
      <c r="C54" s="531"/>
      <c r="D54" s="531"/>
      <c r="E54" s="531"/>
      <c r="F54" s="117">
        <f>IF(リレーエントリー!$O45="","",リレーエントリー!$O45&amp;リレーエントリー!$P45&amp;リレーエントリー!$Q45)</f>
      </c>
      <c r="G54" s="117">
        <f>IF(リレーエントリー!$S45="","",リレーエントリー!$S45)</f>
      </c>
      <c r="H54" s="117">
        <f>IF(リレーエントリー!$T45="","",リレーエントリー!$T45)</f>
      </c>
      <c r="I54" s="117">
        <f>IF(リレーエントリー!$AB45="","",リレーエントリー!$AB45)</f>
      </c>
      <c r="J54" s="117">
        <f>IF(リレーエントリー!$AC45="","",リレーエントリー!$AC45)</f>
      </c>
      <c r="K54" s="117">
        <f>IF(リレーエントリー!$AD45="","",リレーエントリー!$AD45)</f>
      </c>
      <c r="L54" s="117">
        <f>IF(リレーエントリー!$AE45="","",リレーエントリー!$AE45)</f>
      </c>
      <c r="M54" s="117">
        <f>IF(リレーエントリー!$AF45="","",リレーエントリー!$AF45)</f>
      </c>
      <c r="N54" s="541"/>
      <c r="O54" s="544"/>
      <c r="P54" s="537"/>
      <c r="Q54" s="531"/>
      <c r="R54" s="548"/>
    </row>
    <row r="55" spans="1:18" ht="26.25" customHeight="1">
      <c r="A55" s="549">
        <v>8</v>
      </c>
      <c r="B55" s="538">
        <f>IF(リレーエントリー!F46="","",リレーエントリー!F46)</f>
      </c>
      <c r="C55" s="538">
        <f>IF(リレーエントリー!$H46="","",リレーエントリー!$H46)</f>
      </c>
      <c r="D55" s="538">
        <f>IF(リレーエントリー!$J46="","",リレーエントリー!$J46)</f>
      </c>
      <c r="E55" s="538">
        <f>IF(リレーエントリー!$K46="","",リレーエントリー!$K46)</f>
      </c>
      <c r="F55" s="124">
        <f>IF(リレーエントリー!$O46="","",リレーエントリー!$O46&amp;リレーエントリー!$P46&amp;リレーエントリー!$Q46)</f>
      </c>
      <c r="G55" s="124">
        <f>IF(リレーエントリー!$S46="","",リレーエントリー!$S46)</f>
      </c>
      <c r="H55" s="124">
        <f>IF(リレーエントリー!$T46="","",リレーエントリー!$T46)</f>
      </c>
      <c r="I55" s="124">
        <f>IF(リレーエントリー!$AB46="","",リレーエントリー!$AB46)</f>
      </c>
      <c r="J55" s="190">
        <f>IF(リレーエントリー!$AC46="","",リレーエントリー!$AC46)</f>
      </c>
      <c r="K55" s="124">
        <f>IF(リレーエントリー!$AD46="","",リレーエントリー!$AD46)</f>
      </c>
      <c r="L55" s="124">
        <f>IF(リレーエントリー!$AE46="","",リレーエントリー!$AE46)</f>
      </c>
      <c r="M55" s="124">
        <f>IF(リレーエントリー!$AF46="","",リレーエントリー!$AF46)</f>
      </c>
      <c r="N55" s="550">
        <f>IF(リレーエントリー!$AG46="","",リレーエントリー!$AG46)</f>
      </c>
      <c r="O55" s="551">
        <f>IF(リレーエントリー!$AH46="","",リレーエントリー!$AH46)</f>
      </c>
      <c r="P55" s="535">
        <f>IF(リレーエントリー!$AI46="","",リレーエントリー!$AI46)</f>
      </c>
      <c r="Q55" s="538">
        <f>IF(リレーエントリー!$AJ46="","",リレーエントリー!$AJ46)</f>
      </c>
      <c r="R55" s="552">
        <f>IF(リレーエントリー!$AN46="","",リレーエントリー!$AN46)</f>
      </c>
    </row>
    <row r="56" spans="1:18" ht="26.25" customHeight="1">
      <c r="A56" s="533"/>
      <c r="B56" s="530"/>
      <c r="C56" s="530"/>
      <c r="D56" s="530"/>
      <c r="E56" s="530"/>
      <c r="F56" s="109">
        <f>IF(リレーエントリー!$O47="","",リレーエントリー!$O47&amp;リレーエントリー!$P47&amp;リレーエントリー!$Q47)</f>
      </c>
      <c r="G56" s="109">
        <f>IF(リレーエントリー!$S47="","",リレーエントリー!$S47)</f>
      </c>
      <c r="H56" s="109">
        <f>IF(リレーエントリー!$T47="","",リレーエントリー!$T47)</f>
      </c>
      <c r="I56" s="109">
        <f>IF(リレーエントリー!$AB47="","",リレーエントリー!$AB47)</f>
      </c>
      <c r="J56" s="179">
        <f>IF(リレーエントリー!$AC47="","",リレーエントリー!$AC47)</f>
      </c>
      <c r="K56" s="109">
        <f>IF(リレーエントリー!$AD47="","",リレーエントリー!$AD47)</f>
      </c>
      <c r="L56" s="109">
        <f>IF(リレーエントリー!$AE47="","",リレーエントリー!$AE47)</f>
      </c>
      <c r="M56" s="109">
        <f>IF(リレーエントリー!$AF47="","",リレーエントリー!$AF47)</f>
      </c>
      <c r="N56" s="540"/>
      <c r="O56" s="543"/>
      <c r="P56" s="536"/>
      <c r="Q56" s="530"/>
      <c r="R56" s="547"/>
    </row>
    <row r="57" spans="1:18" ht="26.25" customHeight="1">
      <c r="A57" s="533"/>
      <c r="B57" s="530"/>
      <c r="C57" s="530"/>
      <c r="D57" s="530"/>
      <c r="E57" s="530"/>
      <c r="F57" s="109">
        <f>IF(リレーエントリー!$O48="","",リレーエントリー!$O48&amp;リレーエントリー!$P48&amp;リレーエントリー!$Q48)</f>
      </c>
      <c r="G57" s="109">
        <f>IF(リレーエントリー!$S48="","",リレーエントリー!$S48)</f>
      </c>
      <c r="H57" s="109">
        <f>IF(リレーエントリー!$T48="","",リレーエントリー!$T48)</f>
      </c>
      <c r="I57" s="109">
        <f>IF(リレーエントリー!$AB48="","",リレーエントリー!$AB48)</f>
      </c>
      <c r="J57" s="179">
        <f>IF(リレーエントリー!$AC48="","",リレーエントリー!$AC48)</f>
      </c>
      <c r="K57" s="109">
        <f>IF(リレーエントリー!$AD48="","",リレーエントリー!$AD48)</f>
      </c>
      <c r="L57" s="109">
        <f>IF(リレーエントリー!$AE48="","",リレーエントリー!$AE48)</f>
      </c>
      <c r="M57" s="109">
        <f>IF(リレーエントリー!$AF48="","",リレーエントリー!$AF48)</f>
      </c>
      <c r="N57" s="540"/>
      <c r="O57" s="543"/>
      <c r="P57" s="536"/>
      <c r="Q57" s="530"/>
      <c r="R57" s="547"/>
    </row>
    <row r="58" spans="1:18" ht="26.25" customHeight="1">
      <c r="A58" s="533"/>
      <c r="B58" s="530"/>
      <c r="C58" s="530"/>
      <c r="D58" s="530"/>
      <c r="E58" s="530"/>
      <c r="F58" s="109">
        <f>IF(リレーエントリー!$O49="","",リレーエントリー!$O49&amp;リレーエントリー!$P49&amp;リレーエントリー!$Q49)</f>
      </c>
      <c r="G58" s="109">
        <f>IF(リレーエントリー!$S49="","",リレーエントリー!$S49)</f>
      </c>
      <c r="H58" s="109">
        <f>IF(リレーエントリー!$T49="","",リレーエントリー!$T49)</f>
      </c>
      <c r="I58" s="109">
        <f>IF(リレーエントリー!$AB49="","",リレーエントリー!$AB49)</f>
      </c>
      <c r="J58" s="179">
        <f>IF(リレーエントリー!$AC49="","",リレーエントリー!$AC49)</f>
      </c>
      <c r="K58" s="109">
        <f>IF(リレーエントリー!$AD49="","",リレーエントリー!$AD49)</f>
      </c>
      <c r="L58" s="109">
        <f>IF(リレーエントリー!$AE49="","",リレーエントリー!$AE49)</f>
      </c>
      <c r="M58" s="109">
        <f>IF(リレーエントリー!$AF49="","",リレーエントリー!$AF49)</f>
      </c>
      <c r="N58" s="540"/>
      <c r="O58" s="543"/>
      <c r="P58" s="536"/>
      <c r="Q58" s="530"/>
      <c r="R58" s="547"/>
    </row>
    <row r="59" spans="1:18" ht="26.25" customHeight="1">
      <c r="A59" s="533"/>
      <c r="B59" s="530"/>
      <c r="C59" s="530"/>
      <c r="D59" s="530"/>
      <c r="E59" s="530"/>
      <c r="F59" s="109">
        <f>IF(リレーエントリー!$O50="","",リレーエントリー!$O50&amp;リレーエントリー!$P50&amp;リレーエントリー!$Q50)</f>
      </c>
      <c r="G59" s="109">
        <f>IF(リレーエントリー!$S50="","",リレーエントリー!$S50)</f>
      </c>
      <c r="H59" s="109">
        <f>IF(リレーエントリー!$T50="","",リレーエントリー!$T50)</f>
      </c>
      <c r="I59" s="109">
        <f>IF(リレーエントリー!$AB50="","",リレーエントリー!$AB50)</f>
      </c>
      <c r="J59" s="109">
        <f>IF(リレーエントリー!$AC50="","",リレーエントリー!$AC50)</f>
      </c>
      <c r="K59" s="109">
        <f>IF(リレーエントリー!$AD50="","",リレーエントリー!$AD50)</f>
      </c>
      <c r="L59" s="109">
        <f>IF(リレーエントリー!$AE50="","",リレーエントリー!$AE50)</f>
      </c>
      <c r="M59" s="109">
        <f>IF(リレーエントリー!$AF50="","",リレーエントリー!$AF50)</f>
      </c>
      <c r="N59" s="540"/>
      <c r="O59" s="543"/>
      <c r="P59" s="536"/>
      <c r="Q59" s="530"/>
      <c r="R59" s="547"/>
    </row>
    <row r="60" spans="1:18" ht="26.25" customHeight="1">
      <c r="A60" s="534"/>
      <c r="B60" s="531"/>
      <c r="C60" s="531"/>
      <c r="D60" s="531"/>
      <c r="E60" s="531"/>
      <c r="F60" s="117">
        <f>IF(リレーエントリー!$O51="","",リレーエントリー!$O51&amp;リレーエントリー!$P51&amp;リレーエントリー!$Q51)</f>
      </c>
      <c r="G60" s="117">
        <f>IF(リレーエントリー!$S51="","",リレーエントリー!$S51)</f>
      </c>
      <c r="H60" s="117">
        <f>IF(リレーエントリー!$T51="","",リレーエントリー!$T51)</f>
      </c>
      <c r="I60" s="117">
        <f>IF(リレーエントリー!$AB51="","",リレーエントリー!$AB51)</f>
      </c>
      <c r="J60" s="117">
        <f>IF(リレーエントリー!$AC51="","",リレーエントリー!$AC51)</f>
      </c>
      <c r="K60" s="117">
        <f>IF(リレーエントリー!$AD51="","",リレーエントリー!$AD51)</f>
      </c>
      <c r="L60" s="117">
        <f>IF(リレーエントリー!$AE51="","",リレーエントリー!$AE51)</f>
      </c>
      <c r="M60" s="117">
        <f>IF(リレーエントリー!$AF51="","",リレーエントリー!$AF51)</f>
      </c>
      <c r="N60" s="541"/>
      <c r="O60" s="544"/>
      <c r="P60" s="537"/>
      <c r="Q60" s="531"/>
      <c r="R60" s="548"/>
    </row>
    <row r="61" spans="1:18" ht="26.25" customHeight="1">
      <c r="A61" s="549">
        <v>9</v>
      </c>
      <c r="B61" s="538">
        <f>IF(リレーエントリー!F52="","",リレーエントリー!F52)</f>
      </c>
      <c r="C61" s="538">
        <f>IF(リレーエントリー!$H52="","",リレーエントリー!$H52)</f>
      </c>
      <c r="D61" s="538">
        <f>IF(リレーエントリー!$J52="","",リレーエントリー!$J52)</f>
      </c>
      <c r="E61" s="538">
        <f>IF(リレーエントリー!$K52="","",リレーエントリー!$K52)</f>
      </c>
      <c r="F61" s="124">
        <f>IF(リレーエントリー!$O52="","",リレーエントリー!$O52&amp;リレーエントリー!$P52&amp;リレーエントリー!$Q52)</f>
      </c>
      <c r="G61" s="124">
        <f>IF(リレーエントリー!$S52="","",リレーエントリー!$S52)</f>
      </c>
      <c r="H61" s="124">
        <f>IF(リレーエントリー!$T52="","",リレーエントリー!$T52)</f>
      </c>
      <c r="I61" s="124">
        <f>IF(リレーエントリー!$AB52="","",リレーエントリー!$AB52)</f>
      </c>
      <c r="J61" s="190">
        <f>IF(リレーエントリー!$AC52="","",リレーエントリー!$AC52)</f>
      </c>
      <c r="K61" s="124">
        <f>IF(リレーエントリー!$AD52="","",リレーエントリー!$AD52)</f>
      </c>
      <c r="L61" s="124">
        <f>IF(リレーエントリー!$AE52="","",リレーエントリー!$AE52)</f>
      </c>
      <c r="M61" s="124">
        <f>IF(リレーエントリー!$AF52="","",リレーエントリー!$AF52)</f>
      </c>
      <c r="N61" s="550">
        <f>IF(リレーエントリー!$AG52="","",リレーエントリー!$AG52)</f>
      </c>
      <c r="O61" s="551">
        <f>IF(リレーエントリー!$AH52="","",リレーエントリー!$AH52)</f>
      </c>
      <c r="P61" s="535">
        <f>IF(リレーエントリー!$AI52="","",リレーエントリー!$AI52)</f>
      </c>
      <c r="Q61" s="538">
        <f>IF(リレーエントリー!$AJ52="","",リレーエントリー!$AJ52)</f>
      </c>
      <c r="R61" s="552">
        <f>IF(リレーエントリー!$AN52="","",リレーエントリー!$AN52)</f>
      </c>
    </row>
    <row r="62" spans="1:18" ht="26.25" customHeight="1">
      <c r="A62" s="533"/>
      <c r="B62" s="530"/>
      <c r="C62" s="530"/>
      <c r="D62" s="530"/>
      <c r="E62" s="530"/>
      <c r="F62" s="109">
        <f>IF(リレーエントリー!$O53="","",リレーエントリー!$O53&amp;リレーエントリー!$P53&amp;リレーエントリー!$Q53)</f>
      </c>
      <c r="G62" s="109">
        <f>IF(リレーエントリー!$S53="","",リレーエントリー!$S53)</f>
      </c>
      <c r="H62" s="109">
        <f>IF(リレーエントリー!$T53="","",リレーエントリー!$T53)</f>
      </c>
      <c r="I62" s="109">
        <f>IF(リレーエントリー!$AB53="","",リレーエントリー!$AB53)</f>
      </c>
      <c r="J62" s="179">
        <f>IF(リレーエントリー!$AC53="","",リレーエントリー!$AC53)</f>
      </c>
      <c r="K62" s="109">
        <f>IF(リレーエントリー!$AD53="","",リレーエントリー!$AD53)</f>
      </c>
      <c r="L62" s="109">
        <f>IF(リレーエントリー!$AE53="","",リレーエントリー!$AE53)</f>
      </c>
      <c r="M62" s="109">
        <f>IF(リレーエントリー!$AF53="","",リレーエントリー!$AF53)</f>
      </c>
      <c r="N62" s="540"/>
      <c r="O62" s="543"/>
      <c r="P62" s="536"/>
      <c r="Q62" s="530"/>
      <c r="R62" s="547"/>
    </row>
    <row r="63" spans="1:18" ht="26.25" customHeight="1">
      <c r="A63" s="533"/>
      <c r="B63" s="530"/>
      <c r="C63" s="530"/>
      <c r="D63" s="530"/>
      <c r="E63" s="530"/>
      <c r="F63" s="109">
        <f>IF(リレーエントリー!$O54="","",リレーエントリー!$O54&amp;リレーエントリー!$P54&amp;リレーエントリー!$Q54)</f>
      </c>
      <c r="G63" s="109">
        <f>IF(リレーエントリー!$S54="","",リレーエントリー!$S54)</f>
      </c>
      <c r="H63" s="109">
        <f>IF(リレーエントリー!$T54="","",リレーエントリー!$T54)</f>
      </c>
      <c r="I63" s="109">
        <f>IF(リレーエントリー!$AB54="","",リレーエントリー!$AB54)</f>
      </c>
      <c r="J63" s="179">
        <f>IF(リレーエントリー!$AC54="","",リレーエントリー!$AC54)</f>
      </c>
      <c r="K63" s="109">
        <f>IF(リレーエントリー!$AD54="","",リレーエントリー!$AD54)</f>
      </c>
      <c r="L63" s="109">
        <f>IF(リレーエントリー!$AE54="","",リレーエントリー!$AE54)</f>
      </c>
      <c r="M63" s="109">
        <f>IF(リレーエントリー!$AF54="","",リレーエントリー!$AF54)</f>
      </c>
      <c r="N63" s="540"/>
      <c r="O63" s="543"/>
      <c r="P63" s="536"/>
      <c r="Q63" s="530"/>
      <c r="R63" s="547"/>
    </row>
    <row r="64" spans="1:18" ht="26.25" customHeight="1">
      <c r="A64" s="533"/>
      <c r="B64" s="530"/>
      <c r="C64" s="530"/>
      <c r="D64" s="530"/>
      <c r="E64" s="530"/>
      <c r="F64" s="109">
        <f>IF(リレーエントリー!$O55="","",リレーエントリー!$O55&amp;リレーエントリー!$P55&amp;リレーエントリー!$Q55)</f>
      </c>
      <c r="G64" s="109">
        <f>IF(リレーエントリー!$S55="","",リレーエントリー!$S55)</f>
      </c>
      <c r="H64" s="109">
        <f>IF(リレーエントリー!$T55="","",リレーエントリー!$T55)</f>
      </c>
      <c r="I64" s="109">
        <f>IF(リレーエントリー!$AB55="","",リレーエントリー!$AB55)</f>
      </c>
      <c r="J64" s="179">
        <f>IF(リレーエントリー!$AC55="","",リレーエントリー!$AC55)</f>
      </c>
      <c r="K64" s="109">
        <f>IF(リレーエントリー!$AD55="","",リレーエントリー!$AD55)</f>
      </c>
      <c r="L64" s="109">
        <f>IF(リレーエントリー!$AE55="","",リレーエントリー!$AE55)</f>
      </c>
      <c r="M64" s="109">
        <f>IF(リレーエントリー!$AF55="","",リレーエントリー!$AF55)</f>
      </c>
      <c r="N64" s="540"/>
      <c r="O64" s="543"/>
      <c r="P64" s="536"/>
      <c r="Q64" s="530"/>
      <c r="R64" s="547"/>
    </row>
    <row r="65" spans="1:18" ht="26.25" customHeight="1">
      <c r="A65" s="533"/>
      <c r="B65" s="530"/>
      <c r="C65" s="530"/>
      <c r="D65" s="530"/>
      <c r="E65" s="530"/>
      <c r="F65" s="109">
        <f>IF(リレーエントリー!$O56="","",リレーエントリー!$O56&amp;リレーエントリー!$P56&amp;リレーエントリー!$Q56)</f>
      </c>
      <c r="G65" s="109">
        <f>IF(リレーエントリー!$S56="","",リレーエントリー!$S56)</f>
      </c>
      <c r="H65" s="109">
        <f>IF(リレーエントリー!$T56="","",リレーエントリー!$T56)</f>
      </c>
      <c r="I65" s="109">
        <f>IF(リレーエントリー!$AB56="","",リレーエントリー!$AB56)</f>
      </c>
      <c r="J65" s="109">
        <f>IF(リレーエントリー!$AC56="","",リレーエントリー!$AC56)</f>
      </c>
      <c r="K65" s="109">
        <f>IF(リレーエントリー!$AD56="","",リレーエントリー!$AD56)</f>
      </c>
      <c r="L65" s="109">
        <f>IF(リレーエントリー!$AE56="","",リレーエントリー!$AE56)</f>
      </c>
      <c r="M65" s="109">
        <f>IF(リレーエントリー!$AF56="","",リレーエントリー!$AF56)</f>
      </c>
      <c r="N65" s="540"/>
      <c r="O65" s="543"/>
      <c r="P65" s="536"/>
      <c r="Q65" s="530"/>
      <c r="R65" s="547"/>
    </row>
    <row r="66" spans="1:18" ht="26.25" customHeight="1">
      <c r="A66" s="534"/>
      <c r="B66" s="531"/>
      <c r="C66" s="531"/>
      <c r="D66" s="531"/>
      <c r="E66" s="531"/>
      <c r="F66" s="117">
        <f>IF(リレーエントリー!$O57="","",リレーエントリー!$O57&amp;リレーエントリー!$P57&amp;リレーエントリー!$Q57)</f>
      </c>
      <c r="G66" s="117">
        <f>IF(リレーエントリー!$S57="","",リレーエントリー!$S57)</f>
      </c>
      <c r="H66" s="117">
        <f>IF(リレーエントリー!$T57="","",リレーエントリー!$T57)</f>
      </c>
      <c r="I66" s="117">
        <f>IF(リレーエントリー!$AB57="","",リレーエントリー!$AB57)</f>
      </c>
      <c r="J66" s="117">
        <f>IF(リレーエントリー!$AC57="","",リレーエントリー!$AC57)</f>
      </c>
      <c r="K66" s="117">
        <f>IF(リレーエントリー!$AD57="","",リレーエントリー!$AD57)</f>
      </c>
      <c r="L66" s="117">
        <f>IF(リレーエントリー!$AE57="","",リレーエントリー!$AE57)</f>
      </c>
      <c r="M66" s="117">
        <f>IF(リレーエントリー!$AF57="","",リレーエントリー!$AF57)</f>
      </c>
      <c r="N66" s="541"/>
      <c r="O66" s="544"/>
      <c r="P66" s="537"/>
      <c r="Q66" s="531"/>
      <c r="R66" s="548"/>
    </row>
    <row r="67" spans="1:18" ht="26.25" customHeight="1">
      <c r="A67" s="549">
        <v>10</v>
      </c>
      <c r="B67" s="538">
        <f>IF(リレーエントリー!F58="","",リレーエントリー!F58)</f>
      </c>
      <c r="C67" s="538">
        <f>IF(リレーエントリー!$H58="","",リレーエントリー!$H58)</f>
      </c>
      <c r="D67" s="538">
        <f>IF(リレーエントリー!$J58="","",リレーエントリー!$J58)</f>
      </c>
      <c r="E67" s="538">
        <f>IF(リレーエントリー!$K58="","",リレーエントリー!$K58)</f>
      </c>
      <c r="F67" s="124">
        <f>IF(リレーエントリー!$O58="","",リレーエントリー!$O58&amp;リレーエントリー!$P58&amp;リレーエントリー!$Q58)</f>
      </c>
      <c r="G67" s="124">
        <f>IF(リレーエントリー!$S58="","",リレーエントリー!$S58)</f>
      </c>
      <c r="H67" s="124">
        <f>IF(リレーエントリー!$T58="","",リレーエントリー!$T58)</f>
      </c>
      <c r="I67" s="124">
        <f>IF(リレーエントリー!$AB58="","",リレーエントリー!$AB58)</f>
      </c>
      <c r="J67" s="190">
        <f>IF(リレーエントリー!$AC58="","",リレーエントリー!$AC58)</f>
      </c>
      <c r="K67" s="124">
        <f>IF(リレーエントリー!$AD58="","",リレーエントリー!$AD58)</f>
      </c>
      <c r="L67" s="124">
        <f>IF(リレーエントリー!$AE58="","",リレーエントリー!$AE58)</f>
      </c>
      <c r="M67" s="124">
        <f>IF(リレーエントリー!$AF58="","",リレーエントリー!$AF58)</f>
      </c>
      <c r="N67" s="550">
        <f>IF(リレーエントリー!$AG58="","",リレーエントリー!$AG58)</f>
      </c>
      <c r="O67" s="551">
        <f>IF(リレーエントリー!$AH58="","",リレーエントリー!$AH58)</f>
      </c>
      <c r="P67" s="535">
        <f>IF(リレーエントリー!$AI58="","",リレーエントリー!$AI58)</f>
      </c>
      <c r="Q67" s="538">
        <f>IF(リレーエントリー!$AJ58="","",リレーエントリー!$AJ58)</f>
      </c>
      <c r="R67" s="552">
        <f>IF(リレーエントリー!$AN58="","",リレーエントリー!$AN58)</f>
      </c>
    </row>
    <row r="68" spans="1:18" ht="26.25" customHeight="1">
      <c r="A68" s="533"/>
      <c r="B68" s="530"/>
      <c r="C68" s="530"/>
      <c r="D68" s="530"/>
      <c r="E68" s="530"/>
      <c r="F68" s="109">
        <f>IF(リレーエントリー!$O59="","",リレーエントリー!$O59&amp;リレーエントリー!$P59&amp;リレーエントリー!$Q59)</f>
      </c>
      <c r="G68" s="109">
        <f>IF(リレーエントリー!$S59="","",リレーエントリー!$S59)</f>
      </c>
      <c r="H68" s="109">
        <f>IF(リレーエントリー!$T59="","",リレーエントリー!$T59)</f>
      </c>
      <c r="I68" s="109">
        <f>IF(リレーエントリー!$AB59="","",リレーエントリー!$AB59)</f>
      </c>
      <c r="J68" s="179">
        <f>IF(リレーエントリー!$AC59="","",リレーエントリー!$AC59)</f>
      </c>
      <c r="K68" s="109">
        <f>IF(リレーエントリー!$AD59="","",リレーエントリー!$AD59)</f>
      </c>
      <c r="L68" s="109">
        <f>IF(リレーエントリー!$AE59="","",リレーエントリー!$AE59)</f>
      </c>
      <c r="M68" s="109">
        <f>IF(リレーエントリー!$AF59="","",リレーエントリー!$AF59)</f>
      </c>
      <c r="N68" s="540"/>
      <c r="O68" s="543"/>
      <c r="P68" s="536"/>
      <c r="Q68" s="530"/>
      <c r="R68" s="547"/>
    </row>
    <row r="69" spans="1:18" ht="26.25" customHeight="1">
      <c r="A69" s="533"/>
      <c r="B69" s="530"/>
      <c r="C69" s="530"/>
      <c r="D69" s="530"/>
      <c r="E69" s="530"/>
      <c r="F69" s="109">
        <f>IF(リレーエントリー!$O60="","",リレーエントリー!$O60&amp;リレーエントリー!$P60&amp;リレーエントリー!$Q60)</f>
      </c>
      <c r="G69" s="109">
        <f>IF(リレーエントリー!$S60="","",リレーエントリー!$S60)</f>
      </c>
      <c r="H69" s="109">
        <f>IF(リレーエントリー!$T60="","",リレーエントリー!$T60)</f>
      </c>
      <c r="I69" s="109">
        <f>IF(リレーエントリー!$AB60="","",リレーエントリー!$AB60)</f>
      </c>
      <c r="J69" s="179">
        <f>IF(リレーエントリー!$AC60="","",リレーエントリー!$AC60)</f>
      </c>
      <c r="K69" s="109">
        <f>IF(リレーエントリー!$AD60="","",リレーエントリー!$AD60)</f>
      </c>
      <c r="L69" s="109">
        <f>IF(リレーエントリー!$AE60="","",リレーエントリー!$AE60)</f>
      </c>
      <c r="M69" s="109">
        <f>IF(リレーエントリー!$AF60="","",リレーエントリー!$AF60)</f>
      </c>
      <c r="N69" s="540"/>
      <c r="O69" s="543"/>
      <c r="P69" s="536"/>
      <c r="Q69" s="530"/>
      <c r="R69" s="547"/>
    </row>
    <row r="70" spans="1:18" ht="26.25" customHeight="1">
      <c r="A70" s="533"/>
      <c r="B70" s="530"/>
      <c r="C70" s="530"/>
      <c r="D70" s="530"/>
      <c r="E70" s="530"/>
      <c r="F70" s="109">
        <f>IF(リレーエントリー!$O61="","",リレーエントリー!$O61&amp;リレーエントリー!$P61&amp;リレーエントリー!$Q61)</f>
      </c>
      <c r="G70" s="109">
        <f>IF(リレーエントリー!$S61="","",リレーエントリー!$S61)</f>
      </c>
      <c r="H70" s="109">
        <f>IF(リレーエントリー!$T61="","",リレーエントリー!$T61)</f>
      </c>
      <c r="I70" s="109">
        <f>IF(リレーエントリー!$AB61="","",リレーエントリー!$AB61)</f>
      </c>
      <c r="J70" s="179">
        <f>IF(リレーエントリー!$AC61="","",リレーエントリー!$AC61)</f>
      </c>
      <c r="K70" s="109">
        <f>IF(リレーエントリー!$AD61="","",リレーエントリー!$AD61)</f>
      </c>
      <c r="L70" s="109">
        <f>IF(リレーエントリー!$AE61="","",リレーエントリー!$AE61)</f>
      </c>
      <c r="M70" s="109">
        <f>IF(リレーエントリー!$AF61="","",リレーエントリー!$AF61)</f>
      </c>
      <c r="N70" s="540"/>
      <c r="O70" s="543"/>
      <c r="P70" s="536"/>
      <c r="Q70" s="530"/>
      <c r="R70" s="547"/>
    </row>
    <row r="71" spans="1:18" ht="26.25" customHeight="1">
      <c r="A71" s="533"/>
      <c r="B71" s="530"/>
      <c r="C71" s="530"/>
      <c r="D71" s="530"/>
      <c r="E71" s="530"/>
      <c r="F71" s="109">
        <f>IF(リレーエントリー!$O62="","",リレーエントリー!$O62&amp;リレーエントリー!$P62&amp;リレーエントリー!$Q62)</f>
      </c>
      <c r="G71" s="109">
        <f>IF(リレーエントリー!$S62="","",リレーエントリー!$S62)</f>
      </c>
      <c r="H71" s="109">
        <f>IF(リレーエントリー!$T62="","",リレーエントリー!$T62)</f>
      </c>
      <c r="I71" s="109">
        <f>IF(リレーエントリー!$AB62="","",リレーエントリー!$AB62)</f>
      </c>
      <c r="J71" s="109">
        <f>IF(リレーエントリー!$AC62="","",リレーエントリー!$AC62)</f>
      </c>
      <c r="K71" s="109">
        <f>IF(リレーエントリー!$AD62="","",リレーエントリー!$AD62)</f>
      </c>
      <c r="L71" s="109">
        <f>IF(リレーエントリー!$AE62="","",リレーエントリー!$AE62)</f>
      </c>
      <c r="M71" s="109">
        <f>IF(リレーエントリー!$AF62="","",リレーエントリー!$AF62)</f>
      </c>
      <c r="N71" s="540"/>
      <c r="O71" s="543"/>
      <c r="P71" s="536"/>
      <c r="Q71" s="530"/>
      <c r="R71" s="547"/>
    </row>
    <row r="72" spans="1:18" ht="26.25" customHeight="1">
      <c r="A72" s="534"/>
      <c r="B72" s="531"/>
      <c r="C72" s="531"/>
      <c r="D72" s="531"/>
      <c r="E72" s="531"/>
      <c r="F72" s="117">
        <f>IF(リレーエントリー!$O63="","",リレーエントリー!$O63&amp;リレーエントリー!$P63&amp;リレーエントリー!$Q63)</f>
      </c>
      <c r="G72" s="117">
        <f>IF(リレーエントリー!$S63="","",リレーエントリー!$S63)</f>
      </c>
      <c r="H72" s="117">
        <f>IF(リレーエントリー!$T63="","",リレーエントリー!$T63)</f>
      </c>
      <c r="I72" s="117">
        <f>IF(リレーエントリー!$AB63="","",リレーエントリー!$AB63)</f>
      </c>
      <c r="J72" s="117">
        <f>IF(リレーエントリー!$AC63="","",リレーエントリー!$AC63)</f>
      </c>
      <c r="K72" s="117">
        <f>IF(リレーエントリー!$AD63="","",リレーエントリー!$AD63)</f>
      </c>
      <c r="L72" s="117">
        <f>IF(リレーエントリー!$AE63="","",リレーエントリー!$AE63)</f>
      </c>
      <c r="M72" s="117">
        <f>IF(リレーエントリー!$AF63="","",リレーエントリー!$AF63)</f>
      </c>
      <c r="N72" s="541"/>
      <c r="O72" s="544"/>
      <c r="P72" s="537"/>
      <c r="Q72" s="531"/>
      <c r="R72" s="548"/>
    </row>
    <row r="73" spans="1:18" ht="26.25" customHeight="1">
      <c r="A73" s="549">
        <v>11</v>
      </c>
      <c r="B73" s="538">
        <f>IF(リレーエントリー!F64="","",リレーエントリー!F64)</f>
      </c>
      <c r="C73" s="538">
        <f>IF(リレーエントリー!$H64="","",リレーエントリー!$H64)</f>
      </c>
      <c r="D73" s="538">
        <f>IF(リレーエントリー!$J64="","",リレーエントリー!$J64)</f>
      </c>
      <c r="E73" s="538">
        <f>IF(リレーエントリー!$K64="","",リレーエントリー!$K64)</f>
      </c>
      <c r="F73" s="124">
        <f>IF(リレーエントリー!$O64="","",リレーエントリー!$O64&amp;リレーエントリー!$P64&amp;リレーエントリー!$Q64)</f>
      </c>
      <c r="G73" s="124">
        <f>IF(リレーエントリー!$S64="","",リレーエントリー!$S64)</f>
      </c>
      <c r="H73" s="124">
        <f>IF(リレーエントリー!$T64="","",リレーエントリー!$T64)</f>
      </c>
      <c r="I73" s="124">
        <f>IF(リレーエントリー!$AB64="","",リレーエントリー!$AB64)</f>
      </c>
      <c r="J73" s="190">
        <f>IF(リレーエントリー!$AC64="","",リレーエントリー!$AC64)</f>
      </c>
      <c r="K73" s="124">
        <f>IF(リレーエントリー!$AD64="","",リレーエントリー!$AD64)</f>
      </c>
      <c r="L73" s="124">
        <f>IF(リレーエントリー!$AE64="","",リレーエントリー!$AE64)</f>
      </c>
      <c r="M73" s="124">
        <f>IF(リレーエントリー!$AF64="","",リレーエントリー!$AF64)</f>
      </c>
      <c r="N73" s="550">
        <f>IF(リレーエントリー!$AG64="","",リレーエントリー!$AG64)</f>
      </c>
      <c r="O73" s="551">
        <f>IF(リレーエントリー!$AH64="","",リレーエントリー!$AH64)</f>
      </c>
      <c r="P73" s="535">
        <f>IF(リレーエントリー!$AI64="","",リレーエントリー!$AI64)</f>
      </c>
      <c r="Q73" s="538">
        <f>IF(リレーエントリー!$AJ64="","",リレーエントリー!$AJ64)</f>
      </c>
      <c r="R73" s="552">
        <f>IF(リレーエントリー!$AN64="","",リレーエントリー!$AN64)</f>
      </c>
    </row>
    <row r="74" spans="1:18" ht="26.25" customHeight="1">
      <c r="A74" s="533"/>
      <c r="B74" s="530"/>
      <c r="C74" s="530"/>
      <c r="D74" s="530"/>
      <c r="E74" s="530"/>
      <c r="F74" s="109">
        <f>IF(リレーエントリー!$O65="","",リレーエントリー!$O65&amp;リレーエントリー!$P65&amp;リレーエントリー!$Q65)</f>
      </c>
      <c r="G74" s="109">
        <f>IF(リレーエントリー!$S65="","",リレーエントリー!$S65)</f>
      </c>
      <c r="H74" s="109">
        <f>IF(リレーエントリー!$T65="","",リレーエントリー!$T65)</f>
      </c>
      <c r="I74" s="109">
        <f>IF(リレーエントリー!$AB65="","",リレーエントリー!$AB65)</f>
      </c>
      <c r="J74" s="179">
        <f>IF(リレーエントリー!$AC65="","",リレーエントリー!$AC65)</f>
      </c>
      <c r="K74" s="109">
        <f>IF(リレーエントリー!$AD65="","",リレーエントリー!$AD65)</f>
      </c>
      <c r="L74" s="109">
        <f>IF(リレーエントリー!$AE65="","",リレーエントリー!$AE65)</f>
      </c>
      <c r="M74" s="109">
        <f>IF(リレーエントリー!$AF65="","",リレーエントリー!$AF65)</f>
      </c>
      <c r="N74" s="540"/>
      <c r="O74" s="543"/>
      <c r="P74" s="536"/>
      <c r="Q74" s="530"/>
      <c r="R74" s="547"/>
    </row>
    <row r="75" spans="1:18" ht="26.25" customHeight="1">
      <c r="A75" s="533"/>
      <c r="B75" s="530"/>
      <c r="C75" s="530"/>
      <c r="D75" s="530"/>
      <c r="E75" s="530"/>
      <c r="F75" s="109">
        <f>IF(リレーエントリー!$O66="","",リレーエントリー!$O66&amp;リレーエントリー!$P66&amp;リレーエントリー!$Q66)</f>
      </c>
      <c r="G75" s="109">
        <f>IF(リレーエントリー!$S66="","",リレーエントリー!$S66)</f>
      </c>
      <c r="H75" s="109">
        <f>IF(リレーエントリー!$T66="","",リレーエントリー!$T66)</f>
      </c>
      <c r="I75" s="109">
        <f>IF(リレーエントリー!$AB66="","",リレーエントリー!$AB66)</f>
      </c>
      <c r="J75" s="179">
        <f>IF(リレーエントリー!$AC66="","",リレーエントリー!$AC66)</f>
      </c>
      <c r="K75" s="109">
        <f>IF(リレーエントリー!$AD66="","",リレーエントリー!$AD66)</f>
      </c>
      <c r="L75" s="109">
        <f>IF(リレーエントリー!$AE66="","",リレーエントリー!$AE66)</f>
      </c>
      <c r="M75" s="109">
        <f>IF(リレーエントリー!$AF66="","",リレーエントリー!$AF66)</f>
      </c>
      <c r="N75" s="540"/>
      <c r="O75" s="543"/>
      <c r="P75" s="536"/>
      <c r="Q75" s="530"/>
      <c r="R75" s="547"/>
    </row>
    <row r="76" spans="1:18" ht="26.25" customHeight="1">
      <c r="A76" s="533"/>
      <c r="B76" s="530"/>
      <c r="C76" s="530"/>
      <c r="D76" s="530"/>
      <c r="E76" s="530"/>
      <c r="F76" s="109">
        <f>IF(リレーエントリー!$O67="","",リレーエントリー!$O67&amp;リレーエントリー!$P67&amp;リレーエントリー!$Q67)</f>
      </c>
      <c r="G76" s="109">
        <f>IF(リレーエントリー!$S67="","",リレーエントリー!$S67)</f>
      </c>
      <c r="H76" s="109">
        <f>IF(リレーエントリー!$T67="","",リレーエントリー!$T67)</f>
      </c>
      <c r="I76" s="109">
        <f>IF(リレーエントリー!$AB67="","",リレーエントリー!$AB67)</f>
      </c>
      <c r="J76" s="179">
        <f>IF(リレーエントリー!$AC67="","",リレーエントリー!$AC67)</f>
      </c>
      <c r="K76" s="109">
        <f>IF(リレーエントリー!$AD67="","",リレーエントリー!$AD67)</f>
      </c>
      <c r="L76" s="109">
        <f>IF(リレーエントリー!$AE67="","",リレーエントリー!$AE67)</f>
      </c>
      <c r="M76" s="109">
        <f>IF(リレーエントリー!$AF67="","",リレーエントリー!$AF67)</f>
      </c>
      <c r="N76" s="540"/>
      <c r="O76" s="543"/>
      <c r="P76" s="536"/>
      <c r="Q76" s="530"/>
      <c r="R76" s="547"/>
    </row>
    <row r="77" spans="1:18" ht="26.25" customHeight="1">
      <c r="A77" s="533"/>
      <c r="B77" s="530"/>
      <c r="C77" s="530"/>
      <c r="D77" s="530"/>
      <c r="E77" s="530"/>
      <c r="F77" s="109">
        <f>IF(リレーエントリー!$O68="","",リレーエントリー!$O68&amp;リレーエントリー!$P68&amp;リレーエントリー!$Q68)</f>
      </c>
      <c r="G77" s="109">
        <f>IF(リレーエントリー!$S68="","",リレーエントリー!$S68)</f>
      </c>
      <c r="H77" s="109">
        <f>IF(リレーエントリー!$T68="","",リレーエントリー!$T68)</f>
      </c>
      <c r="I77" s="109">
        <f>IF(リレーエントリー!$AB68="","",リレーエントリー!$AB68)</f>
      </c>
      <c r="J77" s="109">
        <f>IF(リレーエントリー!$AC68="","",リレーエントリー!$AC68)</f>
      </c>
      <c r="K77" s="109">
        <f>IF(リレーエントリー!$AD68="","",リレーエントリー!$AD68)</f>
      </c>
      <c r="L77" s="109">
        <f>IF(リレーエントリー!$AE68="","",リレーエントリー!$AE68)</f>
      </c>
      <c r="M77" s="109">
        <f>IF(リレーエントリー!$AF68="","",リレーエントリー!$AF68)</f>
      </c>
      <c r="N77" s="540"/>
      <c r="O77" s="543"/>
      <c r="P77" s="536"/>
      <c r="Q77" s="530"/>
      <c r="R77" s="547"/>
    </row>
    <row r="78" spans="1:18" ht="26.25" customHeight="1">
      <c r="A78" s="534"/>
      <c r="B78" s="531"/>
      <c r="C78" s="531"/>
      <c r="D78" s="531"/>
      <c r="E78" s="531"/>
      <c r="F78" s="117">
        <f>IF(リレーエントリー!$O69="","",リレーエントリー!$O69&amp;リレーエントリー!$P69&amp;リレーエントリー!$Q69)</f>
      </c>
      <c r="G78" s="117">
        <f>IF(リレーエントリー!$S69="","",リレーエントリー!$S69)</f>
      </c>
      <c r="H78" s="117">
        <f>IF(リレーエントリー!$T69="","",リレーエントリー!$T69)</f>
      </c>
      <c r="I78" s="117">
        <f>IF(リレーエントリー!$AB69="","",リレーエントリー!$AB69)</f>
      </c>
      <c r="J78" s="117">
        <f>IF(リレーエントリー!$AC69="","",リレーエントリー!$AC69)</f>
      </c>
      <c r="K78" s="117">
        <f>IF(リレーエントリー!$AD69="","",リレーエントリー!$AD69)</f>
      </c>
      <c r="L78" s="117">
        <f>IF(リレーエントリー!$AE69="","",リレーエントリー!$AE69)</f>
      </c>
      <c r="M78" s="117">
        <f>IF(リレーエントリー!$AF69="","",リレーエントリー!$AF69)</f>
      </c>
      <c r="N78" s="541"/>
      <c r="O78" s="544"/>
      <c r="P78" s="537"/>
      <c r="Q78" s="531"/>
      <c r="R78" s="548"/>
    </row>
    <row r="79" spans="1:18" ht="26.25" customHeight="1">
      <c r="A79" s="549">
        <v>12</v>
      </c>
      <c r="B79" s="538">
        <f>IF(リレーエントリー!F70="","",リレーエントリー!F70)</f>
      </c>
      <c r="C79" s="538">
        <f>IF(リレーエントリー!$H70="","",リレーエントリー!$H70)</f>
      </c>
      <c r="D79" s="538">
        <f>IF(リレーエントリー!$J70="","",リレーエントリー!$J70)</f>
      </c>
      <c r="E79" s="538">
        <f>IF(リレーエントリー!$K70="","",リレーエントリー!$K70)</f>
      </c>
      <c r="F79" s="124">
        <f>IF(リレーエントリー!$O70="","",リレーエントリー!$O70&amp;リレーエントリー!$P70&amp;リレーエントリー!$Q70)</f>
      </c>
      <c r="G79" s="124">
        <f>IF(リレーエントリー!$S70="","",リレーエントリー!$S70)</f>
      </c>
      <c r="H79" s="124">
        <f>IF(リレーエントリー!$T70="","",リレーエントリー!$T70)</f>
      </c>
      <c r="I79" s="124">
        <f>IF(リレーエントリー!$AB70="","",リレーエントリー!$AB70)</f>
      </c>
      <c r="J79" s="190">
        <f>IF(リレーエントリー!$AC70="","",リレーエントリー!$AC70)</f>
      </c>
      <c r="K79" s="124">
        <f>IF(リレーエントリー!$AD70="","",リレーエントリー!$AD70)</f>
      </c>
      <c r="L79" s="124">
        <f>IF(リレーエントリー!$AE70="","",リレーエントリー!$AE70)</f>
      </c>
      <c r="M79" s="124">
        <f>IF(リレーエントリー!$AF70="","",リレーエントリー!$AF70)</f>
      </c>
      <c r="N79" s="550">
        <f>IF(リレーエントリー!$AG70="","",リレーエントリー!$AG70)</f>
      </c>
      <c r="O79" s="551">
        <f>IF(リレーエントリー!$AH70="","",リレーエントリー!$AH70)</f>
      </c>
      <c r="P79" s="535">
        <f>IF(リレーエントリー!$AI70="","",リレーエントリー!$AI70)</f>
      </c>
      <c r="Q79" s="538">
        <f>IF(リレーエントリー!$AJ70="","",リレーエントリー!$AJ70)</f>
      </c>
      <c r="R79" s="552">
        <f>IF(リレーエントリー!$AN70="","",リレーエントリー!$AN70)</f>
      </c>
    </row>
    <row r="80" spans="1:18" ht="26.25" customHeight="1">
      <c r="A80" s="533"/>
      <c r="B80" s="530"/>
      <c r="C80" s="530"/>
      <c r="D80" s="530"/>
      <c r="E80" s="530"/>
      <c r="F80" s="109">
        <f>IF(リレーエントリー!$O71="","",リレーエントリー!$O71&amp;リレーエントリー!$P71&amp;リレーエントリー!$Q71)</f>
      </c>
      <c r="G80" s="109">
        <f>IF(リレーエントリー!$S71="","",リレーエントリー!$S71)</f>
      </c>
      <c r="H80" s="109">
        <f>IF(リレーエントリー!$T71="","",リレーエントリー!$T71)</f>
      </c>
      <c r="I80" s="109">
        <f>IF(リレーエントリー!$AB71="","",リレーエントリー!$AB71)</f>
      </c>
      <c r="J80" s="179">
        <f>IF(リレーエントリー!$AC71="","",リレーエントリー!$AC71)</f>
      </c>
      <c r="K80" s="109">
        <f>IF(リレーエントリー!$AD71="","",リレーエントリー!$AD71)</f>
      </c>
      <c r="L80" s="109">
        <f>IF(リレーエントリー!$AE71="","",リレーエントリー!$AE71)</f>
      </c>
      <c r="M80" s="109">
        <f>IF(リレーエントリー!$AF71="","",リレーエントリー!$AF71)</f>
      </c>
      <c r="N80" s="540"/>
      <c r="O80" s="543"/>
      <c r="P80" s="536"/>
      <c r="Q80" s="530"/>
      <c r="R80" s="547"/>
    </row>
    <row r="81" spans="1:18" ht="26.25" customHeight="1">
      <c r="A81" s="533"/>
      <c r="B81" s="530"/>
      <c r="C81" s="530"/>
      <c r="D81" s="530"/>
      <c r="E81" s="530"/>
      <c r="F81" s="109">
        <f>IF(リレーエントリー!$O72="","",リレーエントリー!$O72&amp;リレーエントリー!$P72&amp;リレーエントリー!$Q72)</f>
      </c>
      <c r="G81" s="109">
        <f>IF(リレーエントリー!$S72="","",リレーエントリー!$S72)</f>
      </c>
      <c r="H81" s="109">
        <f>IF(リレーエントリー!$T72="","",リレーエントリー!$T72)</f>
      </c>
      <c r="I81" s="109">
        <f>IF(リレーエントリー!$AB72="","",リレーエントリー!$AB72)</f>
      </c>
      <c r="J81" s="179">
        <f>IF(リレーエントリー!$AC72="","",リレーエントリー!$AC72)</f>
      </c>
      <c r="K81" s="109">
        <f>IF(リレーエントリー!$AD72="","",リレーエントリー!$AD72)</f>
      </c>
      <c r="L81" s="109">
        <f>IF(リレーエントリー!$AE72="","",リレーエントリー!$AE72)</f>
      </c>
      <c r="M81" s="109">
        <f>IF(リレーエントリー!$AF72="","",リレーエントリー!$AF72)</f>
      </c>
      <c r="N81" s="540"/>
      <c r="O81" s="543"/>
      <c r="P81" s="536"/>
      <c r="Q81" s="530"/>
      <c r="R81" s="547"/>
    </row>
    <row r="82" spans="1:18" ht="26.25" customHeight="1">
      <c r="A82" s="533"/>
      <c r="B82" s="530"/>
      <c r="C82" s="530"/>
      <c r="D82" s="530"/>
      <c r="E82" s="530"/>
      <c r="F82" s="109">
        <f>IF(リレーエントリー!$O73="","",リレーエントリー!$O73&amp;リレーエントリー!$P73&amp;リレーエントリー!$Q73)</f>
      </c>
      <c r="G82" s="109">
        <f>IF(リレーエントリー!$S73="","",リレーエントリー!$S73)</f>
      </c>
      <c r="H82" s="109">
        <f>IF(リレーエントリー!$T73="","",リレーエントリー!$T73)</f>
      </c>
      <c r="I82" s="109">
        <f>IF(リレーエントリー!$AB73="","",リレーエントリー!$AB73)</f>
      </c>
      <c r="J82" s="179">
        <f>IF(リレーエントリー!$AC73="","",リレーエントリー!$AC73)</f>
      </c>
      <c r="K82" s="109">
        <f>IF(リレーエントリー!$AD73="","",リレーエントリー!$AD73)</f>
      </c>
      <c r="L82" s="109">
        <f>IF(リレーエントリー!$AE73="","",リレーエントリー!$AE73)</f>
      </c>
      <c r="M82" s="109">
        <f>IF(リレーエントリー!$AF73="","",リレーエントリー!$AF73)</f>
      </c>
      <c r="N82" s="540"/>
      <c r="O82" s="543"/>
      <c r="P82" s="536"/>
      <c r="Q82" s="530"/>
      <c r="R82" s="547"/>
    </row>
    <row r="83" spans="1:18" ht="26.25" customHeight="1">
      <c r="A83" s="533"/>
      <c r="B83" s="530"/>
      <c r="C83" s="530"/>
      <c r="D83" s="530"/>
      <c r="E83" s="530"/>
      <c r="F83" s="109">
        <f>IF(リレーエントリー!$O74="","",リレーエントリー!$O74&amp;リレーエントリー!$P74&amp;リレーエントリー!$Q74)</f>
      </c>
      <c r="G83" s="109">
        <f>IF(リレーエントリー!$S74="","",リレーエントリー!$S74)</f>
      </c>
      <c r="H83" s="109">
        <f>IF(リレーエントリー!$T74="","",リレーエントリー!$T74)</f>
      </c>
      <c r="I83" s="109">
        <f>IF(リレーエントリー!$AB74="","",リレーエントリー!$AB74)</f>
      </c>
      <c r="J83" s="109">
        <f>IF(リレーエントリー!$AC74="","",リレーエントリー!$AC74)</f>
      </c>
      <c r="K83" s="109">
        <f>IF(リレーエントリー!$AD74="","",リレーエントリー!$AD74)</f>
      </c>
      <c r="L83" s="109">
        <f>IF(リレーエントリー!$AE74="","",リレーエントリー!$AE74)</f>
      </c>
      <c r="M83" s="109">
        <f>IF(リレーエントリー!$AF74="","",リレーエントリー!$AF74)</f>
      </c>
      <c r="N83" s="540"/>
      <c r="O83" s="543"/>
      <c r="P83" s="536"/>
      <c r="Q83" s="530"/>
      <c r="R83" s="547"/>
    </row>
    <row r="84" spans="1:18" ht="26.25" customHeight="1" thickBot="1">
      <c r="A84" s="555"/>
      <c r="B84" s="554"/>
      <c r="C84" s="554"/>
      <c r="D84" s="554"/>
      <c r="E84" s="554"/>
      <c r="F84" s="132">
        <f>IF(リレーエントリー!$O75="","",リレーエントリー!$O75&amp;リレーエントリー!$P75&amp;リレーエントリー!$Q75)</f>
      </c>
      <c r="G84" s="132">
        <f>IF(リレーエントリー!$S75="","",リレーエントリー!$S75)</f>
      </c>
      <c r="H84" s="132">
        <f>IF(リレーエントリー!$T75="","",リレーエントリー!$T75)</f>
      </c>
      <c r="I84" s="132">
        <f>IF(リレーエントリー!$AB75="","",リレーエントリー!$AB75)</f>
      </c>
      <c r="J84" s="132">
        <f>IF(リレーエントリー!$AC75="","",リレーエントリー!$AC75)</f>
      </c>
      <c r="K84" s="132">
        <f>IF(リレーエントリー!$AD75="","",リレーエントリー!$AD75)</f>
      </c>
      <c r="L84" s="132">
        <f>IF(リレーエントリー!$AE75="","",リレーエントリー!$AE75)</f>
      </c>
      <c r="M84" s="132">
        <f>IF(リレーエントリー!$AF75="","",リレーエントリー!$AF75)</f>
      </c>
      <c r="N84" s="556"/>
      <c r="O84" s="557"/>
      <c r="P84" s="553"/>
      <c r="Q84" s="554"/>
      <c r="R84" s="558"/>
    </row>
    <row r="85" ht="26.25" customHeight="1"/>
    <row r="86" ht="26.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sheetData>
  <sheetProtection password="ED4F" sheet="1"/>
  <mergeCells count="122">
    <mergeCell ref="R79:R84"/>
    <mergeCell ref="N46:O46"/>
    <mergeCell ref="R73:R78"/>
    <mergeCell ref="A79:A84"/>
    <mergeCell ref="B79:B84"/>
    <mergeCell ref="C79:C84"/>
    <mergeCell ref="D79:D84"/>
    <mergeCell ref="E79:E84"/>
    <mergeCell ref="N79:N84"/>
    <mergeCell ref="O79:O84"/>
    <mergeCell ref="P79:P84"/>
    <mergeCell ref="Q79:Q84"/>
    <mergeCell ref="R67:R72"/>
    <mergeCell ref="A73:A78"/>
    <mergeCell ref="B73:B78"/>
    <mergeCell ref="C73:C78"/>
    <mergeCell ref="D73:D78"/>
    <mergeCell ref="E73:E78"/>
    <mergeCell ref="N73:N78"/>
    <mergeCell ref="O73:O78"/>
    <mergeCell ref="P73:P78"/>
    <mergeCell ref="Q73:Q78"/>
    <mergeCell ref="R61:R66"/>
    <mergeCell ref="A67:A72"/>
    <mergeCell ref="B67:B72"/>
    <mergeCell ref="C67:C72"/>
    <mergeCell ref="D67:D72"/>
    <mergeCell ref="E67:E72"/>
    <mergeCell ref="N67:N72"/>
    <mergeCell ref="O67:O72"/>
    <mergeCell ref="P67:P72"/>
    <mergeCell ref="Q67:Q72"/>
    <mergeCell ref="R55:R60"/>
    <mergeCell ref="A61:A66"/>
    <mergeCell ref="B61:B66"/>
    <mergeCell ref="C61:C66"/>
    <mergeCell ref="D61:D66"/>
    <mergeCell ref="E61:E66"/>
    <mergeCell ref="N61:N66"/>
    <mergeCell ref="O61:O66"/>
    <mergeCell ref="P61:P66"/>
    <mergeCell ref="Q61:Q66"/>
    <mergeCell ref="R49:R54"/>
    <mergeCell ref="A55:A60"/>
    <mergeCell ref="B55:B60"/>
    <mergeCell ref="C55:C60"/>
    <mergeCell ref="D55:D60"/>
    <mergeCell ref="E55:E60"/>
    <mergeCell ref="N55:N60"/>
    <mergeCell ref="O55:O60"/>
    <mergeCell ref="P55:P60"/>
    <mergeCell ref="Q55:Q60"/>
    <mergeCell ref="R36:R41"/>
    <mergeCell ref="A49:A54"/>
    <mergeCell ref="B49:B54"/>
    <mergeCell ref="C49:C54"/>
    <mergeCell ref="D49:D54"/>
    <mergeCell ref="E49:E54"/>
    <mergeCell ref="N49:N54"/>
    <mergeCell ref="O49:O54"/>
    <mergeCell ref="P49:P54"/>
    <mergeCell ref="Q49:Q54"/>
    <mergeCell ref="R30:R35"/>
    <mergeCell ref="A36:A41"/>
    <mergeCell ref="B36:B41"/>
    <mergeCell ref="C36:C41"/>
    <mergeCell ref="D36:D41"/>
    <mergeCell ref="E36:E41"/>
    <mergeCell ref="N36:N41"/>
    <mergeCell ref="O36:O41"/>
    <mergeCell ref="P36:P41"/>
    <mergeCell ref="Q36:Q41"/>
    <mergeCell ref="R24:R29"/>
    <mergeCell ref="A30:A35"/>
    <mergeCell ref="B30:B35"/>
    <mergeCell ref="C30:C35"/>
    <mergeCell ref="D30:D35"/>
    <mergeCell ref="E30:E35"/>
    <mergeCell ref="N30:N35"/>
    <mergeCell ref="O30:O35"/>
    <mergeCell ref="P30:P35"/>
    <mergeCell ref="Q30:Q35"/>
    <mergeCell ref="R18:R23"/>
    <mergeCell ref="A24:A29"/>
    <mergeCell ref="B24:B29"/>
    <mergeCell ref="C24:C29"/>
    <mergeCell ref="D24:D29"/>
    <mergeCell ref="E24:E29"/>
    <mergeCell ref="N24:N29"/>
    <mergeCell ref="O24:O29"/>
    <mergeCell ref="P24:P29"/>
    <mergeCell ref="Q24:Q29"/>
    <mergeCell ref="R12:R17"/>
    <mergeCell ref="A18:A23"/>
    <mergeCell ref="B18:B23"/>
    <mergeCell ref="C18:C23"/>
    <mergeCell ref="D18:D23"/>
    <mergeCell ref="E18:E23"/>
    <mergeCell ref="N18:N23"/>
    <mergeCell ref="O18:O23"/>
    <mergeCell ref="P18:P23"/>
    <mergeCell ref="Q18:Q23"/>
    <mergeCell ref="R6:R11"/>
    <mergeCell ref="A12:A17"/>
    <mergeCell ref="B12:B17"/>
    <mergeCell ref="C12:C17"/>
    <mergeCell ref="D12:D17"/>
    <mergeCell ref="E12:E17"/>
    <mergeCell ref="N12:N17"/>
    <mergeCell ref="O12:O17"/>
    <mergeCell ref="P12:P17"/>
    <mergeCell ref="Q12:Q17"/>
    <mergeCell ref="N6:N11"/>
    <mergeCell ref="O6:O11"/>
    <mergeCell ref="P6:P11"/>
    <mergeCell ref="Q6:Q11"/>
    <mergeCell ref="E6:E11"/>
    <mergeCell ref="N3:O3"/>
    <mergeCell ref="A6:A11"/>
    <mergeCell ref="B6:B11"/>
    <mergeCell ref="C6:C11"/>
    <mergeCell ref="D6:D11"/>
  </mergeCells>
  <printOptions/>
  <pageMargins left="0.41" right="0.21" top="0.62" bottom="0.74" header="0.31" footer="0.19"/>
  <pageSetup fitToHeight="0" fitToWidth="1" horizontalDpi="600" verticalDpi="600" orientation="portrait" paperSize="9" scale="71" r:id="rId1"/>
  <rowBreaks count="1" manualBreakCount="1">
    <brk id="43" max="255" man="1"/>
  </rowBreaks>
</worksheet>
</file>

<file path=xl/worksheets/sheet7.xml><?xml version="1.0" encoding="utf-8"?>
<worksheet xmlns="http://schemas.openxmlformats.org/spreadsheetml/2006/main" xmlns:r="http://schemas.openxmlformats.org/officeDocument/2006/relationships">
  <dimension ref="A1:U764"/>
  <sheetViews>
    <sheetView zoomScalePageLayoutView="0" workbookViewId="0" topLeftCell="A1">
      <pane ySplit="4" topLeftCell="A5" activePane="bottomLeft" state="frozen"/>
      <selection pane="topLeft" activeCell="A1" sqref="A1"/>
      <selection pane="bottomLeft" activeCell="A2" sqref="A2"/>
    </sheetView>
  </sheetViews>
  <sheetFormatPr defaultColWidth="9.00390625" defaultRowHeight="13.5"/>
  <cols>
    <col min="1" max="1" width="6.875" style="390" customWidth="1"/>
    <col min="2" max="2" width="7.25390625" style="390" hidden="1" customWidth="1"/>
    <col min="3" max="3" width="12.00390625" style="390" customWidth="1"/>
    <col min="4" max="4" width="4.125" style="390" hidden="1" customWidth="1"/>
    <col min="5" max="5" width="5.75390625" style="390" hidden="1" customWidth="1"/>
    <col min="6" max="6" width="5.75390625" style="391" hidden="1" customWidth="1"/>
    <col min="7" max="7" width="11.375" style="391" hidden="1" customWidth="1"/>
    <col min="8" max="8" width="11.125" style="392" customWidth="1"/>
    <col min="9" max="9" width="9.25390625" style="390" customWidth="1"/>
    <col min="10" max="10" width="5.875" style="390" customWidth="1"/>
    <col min="11" max="11" width="23.50390625" style="391" hidden="1" customWidth="1"/>
    <col min="12" max="12" width="20.625" style="391" customWidth="1"/>
    <col min="13" max="13" width="2.75390625" style="391" hidden="1" customWidth="1"/>
    <col min="14" max="14" width="4.875" style="391" hidden="1" customWidth="1"/>
    <col min="15" max="15" width="8.25390625" style="391" customWidth="1"/>
    <col min="16" max="16" width="4.25390625" style="391" hidden="1" customWidth="1"/>
    <col min="17" max="17" width="4.125" style="390" hidden="1" customWidth="1"/>
    <col min="18" max="20" width="9.00390625" style="390" customWidth="1"/>
  </cols>
  <sheetData>
    <row r="1" spans="1:12" ht="17.25">
      <c r="A1" s="390">
        <v>2022</v>
      </c>
      <c r="C1" s="390" t="s">
        <v>833</v>
      </c>
      <c r="K1" s="393">
        <v>44625</v>
      </c>
      <c r="L1" s="445">
        <v>44721</v>
      </c>
    </row>
    <row r="3" spans="1:6" ht="13.5">
      <c r="A3" s="390" t="s">
        <v>754</v>
      </c>
      <c r="B3" s="390" t="s">
        <v>754</v>
      </c>
      <c r="F3" s="391" t="s">
        <v>1995</v>
      </c>
    </row>
    <row r="4" spans="1:19" ht="13.5">
      <c r="A4" s="390" t="s">
        <v>755</v>
      </c>
      <c r="B4" s="390" t="s">
        <v>1996</v>
      </c>
      <c r="C4" s="390" t="s">
        <v>834</v>
      </c>
      <c r="D4" s="390" t="s">
        <v>763</v>
      </c>
      <c r="E4" s="390" t="s">
        <v>764</v>
      </c>
      <c r="F4" s="391" t="s">
        <v>754</v>
      </c>
      <c r="G4" s="391" t="s">
        <v>1997</v>
      </c>
      <c r="H4" s="392" t="s">
        <v>756</v>
      </c>
      <c r="I4" s="390" t="s">
        <v>757</v>
      </c>
      <c r="J4" s="390" t="s">
        <v>758</v>
      </c>
      <c r="K4" s="391" t="s">
        <v>759</v>
      </c>
      <c r="L4" s="391" t="s">
        <v>760</v>
      </c>
      <c r="M4" s="391" t="s">
        <v>1998</v>
      </c>
      <c r="N4" s="391" t="s">
        <v>1999</v>
      </c>
      <c r="O4" s="391" t="s">
        <v>1938</v>
      </c>
      <c r="P4" s="391" t="s">
        <v>761</v>
      </c>
      <c r="Q4" s="391" t="s">
        <v>762</v>
      </c>
      <c r="R4" s="391" t="s">
        <v>2000</v>
      </c>
      <c r="S4" s="390" t="s">
        <v>2001</v>
      </c>
    </row>
    <row r="5" spans="1:19" ht="13.5">
      <c r="A5" s="390">
        <v>1</v>
      </c>
      <c r="B5" s="390">
        <v>1</v>
      </c>
      <c r="C5" s="390">
        <v>22260001</v>
      </c>
      <c r="D5" s="390">
        <v>22</v>
      </c>
      <c r="E5" s="390">
        <v>26</v>
      </c>
      <c r="F5" s="390">
        <v>1</v>
      </c>
      <c r="G5" s="394"/>
      <c r="H5" s="392">
        <v>44758</v>
      </c>
      <c r="I5" s="395" t="s">
        <v>2002</v>
      </c>
      <c r="J5" s="390">
        <v>77</v>
      </c>
      <c r="K5" s="396" t="s">
        <v>900</v>
      </c>
      <c r="L5" s="396" t="s">
        <v>900</v>
      </c>
      <c r="M5" s="396">
        <v>261010</v>
      </c>
      <c r="N5" s="391">
        <v>1</v>
      </c>
      <c r="O5" s="396" t="s">
        <v>1936</v>
      </c>
      <c r="P5" s="396" t="s">
        <v>1936</v>
      </c>
      <c r="Q5" s="390">
        <v>1</v>
      </c>
      <c r="R5" s="390">
        <v>1</v>
      </c>
      <c r="S5" s="390" t="s">
        <v>901</v>
      </c>
    </row>
    <row r="6" spans="1:21" ht="13.5" hidden="1">
      <c r="A6" s="390">
        <v>2</v>
      </c>
      <c r="B6" s="390">
        <v>2</v>
      </c>
      <c r="C6" s="390">
        <v>22260001</v>
      </c>
      <c r="D6" s="390">
        <v>22</v>
      </c>
      <c r="E6" s="390">
        <v>26</v>
      </c>
      <c r="F6" s="390">
        <v>1</v>
      </c>
      <c r="G6" s="394"/>
      <c r="H6" s="392">
        <v>44759</v>
      </c>
      <c r="I6" s="395">
        <v>44759</v>
      </c>
      <c r="J6" s="390">
        <v>77</v>
      </c>
      <c r="K6" s="396" t="s">
        <v>900</v>
      </c>
      <c r="L6" s="396" t="s">
        <v>900</v>
      </c>
      <c r="M6" s="396">
        <v>261010</v>
      </c>
      <c r="N6" s="391">
        <v>1</v>
      </c>
      <c r="O6" s="396" t="s">
        <v>1936</v>
      </c>
      <c r="P6" s="396" t="s">
        <v>1936</v>
      </c>
      <c r="Q6" s="390">
        <v>1</v>
      </c>
      <c r="R6" s="390">
        <v>1</v>
      </c>
      <c r="S6" s="390" t="s">
        <v>901</v>
      </c>
      <c r="U6" t="str">
        <f>IF(C6="","##",IF(C6=C5,"##",""))</f>
        <v>##</v>
      </c>
    </row>
    <row r="7" spans="1:21" ht="13.5" hidden="1">
      <c r="A7" s="390">
        <v>3</v>
      </c>
      <c r="B7" s="390">
        <v>3</v>
      </c>
      <c r="C7" s="390" t="s">
        <v>902</v>
      </c>
      <c r="F7" s="390">
        <v>1</v>
      </c>
      <c r="G7" s="394"/>
      <c r="H7" s="392" t="s">
        <v>902</v>
      </c>
      <c r="I7" s="395" t="s">
        <v>902</v>
      </c>
      <c r="J7" s="390" t="s">
        <v>902</v>
      </c>
      <c r="K7" s="396" t="s">
        <v>900</v>
      </c>
      <c r="L7" s="396" t="s">
        <v>900</v>
      </c>
      <c r="M7" s="396" t="s">
        <v>902</v>
      </c>
      <c r="N7" s="391" t="s">
        <v>902</v>
      </c>
      <c r="O7" s="396" t="s">
        <v>902</v>
      </c>
      <c r="P7" s="396" t="s">
        <v>902</v>
      </c>
      <c r="Q7" s="390">
        <v>1</v>
      </c>
      <c r="R7" s="390">
        <v>1</v>
      </c>
      <c r="S7" s="390" t="s">
        <v>901</v>
      </c>
      <c r="U7" t="str">
        <f aca="true" t="shared" si="0" ref="U7:U70">IF(C7="","##",IF(C7=C6,"##",""))</f>
        <v>##</v>
      </c>
    </row>
    <row r="8" spans="1:21" ht="13.5">
      <c r="A8" s="390">
        <v>4</v>
      </c>
      <c r="B8" s="390">
        <v>4</v>
      </c>
      <c r="C8" s="390">
        <v>22260002</v>
      </c>
      <c r="D8" s="390">
        <v>22</v>
      </c>
      <c r="E8" s="390">
        <v>26</v>
      </c>
      <c r="F8" s="390">
        <v>2</v>
      </c>
      <c r="G8" s="394"/>
      <c r="H8" s="392">
        <v>44689</v>
      </c>
      <c r="I8" s="395" t="s">
        <v>2003</v>
      </c>
      <c r="K8" s="396" t="s">
        <v>903</v>
      </c>
      <c r="L8" s="396" t="s">
        <v>904</v>
      </c>
      <c r="M8" s="396">
        <v>261010</v>
      </c>
      <c r="N8" s="391">
        <v>1</v>
      </c>
      <c r="O8" s="396" t="s">
        <v>1936</v>
      </c>
      <c r="P8" s="396" t="s">
        <v>1936</v>
      </c>
      <c r="Q8" s="390">
        <v>1</v>
      </c>
      <c r="R8" s="390">
        <v>1</v>
      </c>
      <c r="S8" s="390" t="s">
        <v>901</v>
      </c>
      <c r="U8">
        <f t="shared" si="0"/>
      </c>
    </row>
    <row r="9" spans="1:21" ht="13.5">
      <c r="A9" s="390">
        <v>5</v>
      </c>
      <c r="B9" s="390">
        <v>5</v>
      </c>
      <c r="C9" s="390">
        <v>22260003</v>
      </c>
      <c r="D9" s="390">
        <v>22</v>
      </c>
      <c r="E9" s="390">
        <v>26</v>
      </c>
      <c r="F9" s="390">
        <v>3</v>
      </c>
      <c r="G9" s="394"/>
      <c r="H9" s="392">
        <v>44758</v>
      </c>
      <c r="I9" s="395" t="s">
        <v>2002</v>
      </c>
      <c r="K9" s="396" t="s">
        <v>2004</v>
      </c>
      <c r="L9" s="396" t="s">
        <v>2005</v>
      </c>
      <c r="M9" s="396">
        <v>261010</v>
      </c>
      <c r="N9" s="391">
        <v>1</v>
      </c>
      <c r="O9" s="396" t="s">
        <v>1936</v>
      </c>
      <c r="P9" s="396" t="s">
        <v>1936</v>
      </c>
      <c r="Q9" s="390">
        <v>1</v>
      </c>
      <c r="R9" s="390">
        <v>1</v>
      </c>
      <c r="S9" s="390" t="s">
        <v>901</v>
      </c>
      <c r="U9">
        <f t="shared" si="0"/>
      </c>
    </row>
    <row r="10" spans="1:21" ht="13.5" hidden="1">
      <c r="A10" s="390">
        <v>6</v>
      </c>
      <c r="B10" s="390">
        <v>6</v>
      </c>
      <c r="C10" s="390">
        <v>22260003</v>
      </c>
      <c r="D10" s="390">
        <v>22</v>
      </c>
      <c r="E10" s="390">
        <v>26</v>
      </c>
      <c r="F10" s="390">
        <v>3</v>
      </c>
      <c r="G10" s="394"/>
      <c r="H10" s="392">
        <v>44759</v>
      </c>
      <c r="I10" s="395" t="s">
        <v>2006</v>
      </c>
      <c r="K10" s="396" t="s">
        <v>2004</v>
      </c>
      <c r="L10" s="396" t="s">
        <v>2005</v>
      </c>
      <c r="M10" s="396">
        <v>261010</v>
      </c>
      <c r="N10" s="391">
        <v>1</v>
      </c>
      <c r="O10" s="396" t="s">
        <v>1936</v>
      </c>
      <c r="P10" s="396" t="s">
        <v>1936</v>
      </c>
      <c r="Q10" s="390">
        <v>1</v>
      </c>
      <c r="R10" s="390">
        <v>1</v>
      </c>
      <c r="S10" s="390" t="s">
        <v>901</v>
      </c>
      <c r="U10" t="str">
        <f t="shared" si="0"/>
        <v>##</v>
      </c>
    </row>
    <row r="11" spans="1:21" ht="13.5" hidden="1">
      <c r="A11" s="390">
        <v>7</v>
      </c>
      <c r="B11" s="390">
        <v>7</v>
      </c>
      <c r="C11" s="390" t="s">
        <v>902</v>
      </c>
      <c r="F11" s="390">
        <v>3</v>
      </c>
      <c r="G11" s="394"/>
      <c r="H11" s="392" t="s">
        <v>902</v>
      </c>
      <c r="I11" s="395" t="s">
        <v>902</v>
      </c>
      <c r="J11" s="390" t="s">
        <v>902</v>
      </c>
      <c r="K11" s="396" t="s">
        <v>2004</v>
      </c>
      <c r="L11" s="396" t="s">
        <v>2005</v>
      </c>
      <c r="M11" s="396" t="s">
        <v>902</v>
      </c>
      <c r="N11" s="391" t="s">
        <v>902</v>
      </c>
      <c r="O11" s="396" t="s">
        <v>902</v>
      </c>
      <c r="P11" s="396" t="s">
        <v>902</v>
      </c>
      <c r="Q11" s="390">
        <v>1</v>
      </c>
      <c r="R11" s="390">
        <v>1</v>
      </c>
      <c r="S11" s="390" t="s">
        <v>901</v>
      </c>
      <c r="U11" t="str">
        <f t="shared" si="0"/>
        <v>##</v>
      </c>
    </row>
    <row r="12" spans="1:21" ht="13.5" hidden="1">
      <c r="A12" s="390">
        <v>8</v>
      </c>
      <c r="B12" s="390">
        <v>8</v>
      </c>
      <c r="C12" s="390" t="s">
        <v>902</v>
      </c>
      <c r="F12" s="390">
        <v>4</v>
      </c>
      <c r="G12" s="394"/>
      <c r="H12" s="392" t="s">
        <v>902</v>
      </c>
      <c r="I12" s="395" t="s">
        <v>902</v>
      </c>
      <c r="J12" s="390" t="s">
        <v>902</v>
      </c>
      <c r="K12" s="397" t="s">
        <v>171</v>
      </c>
      <c r="L12" s="397" t="s">
        <v>171</v>
      </c>
      <c r="M12" s="397" t="s">
        <v>902</v>
      </c>
      <c r="N12" s="391" t="s">
        <v>902</v>
      </c>
      <c r="O12" s="396" t="s">
        <v>902</v>
      </c>
      <c r="P12" s="396" t="s">
        <v>902</v>
      </c>
      <c r="Q12" s="390">
        <v>1</v>
      </c>
      <c r="R12" s="390">
        <v>1</v>
      </c>
      <c r="S12" s="390" t="s">
        <v>901</v>
      </c>
      <c r="U12" t="str">
        <f t="shared" si="0"/>
        <v>##</v>
      </c>
    </row>
    <row r="13" spans="1:21" ht="13.5" hidden="1">
      <c r="A13" s="390">
        <v>9</v>
      </c>
      <c r="B13" s="390">
        <v>9</v>
      </c>
      <c r="F13" s="390">
        <v>5</v>
      </c>
      <c r="G13" s="394"/>
      <c r="H13" s="392" t="s">
        <v>902</v>
      </c>
      <c r="I13" s="395" t="s">
        <v>902</v>
      </c>
      <c r="K13" s="397" t="s">
        <v>2007</v>
      </c>
      <c r="L13" s="397" t="s">
        <v>1810</v>
      </c>
      <c r="M13" s="397" t="s">
        <v>902</v>
      </c>
      <c r="N13" s="391" t="s">
        <v>902</v>
      </c>
      <c r="O13" s="396" t="s">
        <v>902</v>
      </c>
      <c r="P13" s="396" t="s">
        <v>902</v>
      </c>
      <c r="Q13" s="390">
        <v>1</v>
      </c>
      <c r="R13" s="390">
        <v>1</v>
      </c>
      <c r="S13" s="390" t="s">
        <v>901</v>
      </c>
      <c r="U13" t="str">
        <f t="shared" si="0"/>
        <v>##</v>
      </c>
    </row>
    <row r="14" spans="1:21" ht="13.5">
      <c r="A14" s="390">
        <v>10</v>
      </c>
      <c r="B14" s="390">
        <v>10</v>
      </c>
      <c r="C14" s="390">
        <v>22260006</v>
      </c>
      <c r="D14" s="390">
        <v>22</v>
      </c>
      <c r="E14" s="390">
        <v>26</v>
      </c>
      <c r="F14" s="390">
        <v>6</v>
      </c>
      <c r="G14" s="394"/>
      <c r="H14" s="392">
        <v>44905</v>
      </c>
      <c r="I14" s="395" t="s">
        <v>2008</v>
      </c>
      <c r="J14" s="390">
        <v>2</v>
      </c>
      <c r="K14" s="397" t="s">
        <v>2009</v>
      </c>
      <c r="L14" s="397" t="s">
        <v>2010</v>
      </c>
      <c r="M14" s="397">
        <v>261010</v>
      </c>
      <c r="N14" s="391">
        <v>1</v>
      </c>
      <c r="O14" s="396" t="s">
        <v>1936</v>
      </c>
      <c r="P14" s="396" t="s">
        <v>1936</v>
      </c>
      <c r="Q14" s="390">
        <v>1</v>
      </c>
      <c r="R14" s="390">
        <v>1</v>
      </c>
      <c r="S14" s="390" t="s">
        <v>901</v>
      </c>
      <c r="U14">
        <f t="shared" si="0"/>
      </c>
    </row>
    <row r="15" spans="1:21" ht="13.5">
      <c r="A15" s="390">
        <v>11</v>
      </c>
      <c r="B15" s="390">
        <v>11</v>
      </c>
      <c r="C15" s="390">
        <v>22260021</v>
      </c>
      <c r="D15" s="390">
        <v>22</v>
      </c>
      <c r="E15" s="390">
        <v>26</v>
      </c>
      <c r="F15" s="390">
        <v>21</v>
      </c>
      <c r="G15" s="394"/>
      <c r="H15" s="392">
        <v>44724</v>
      </c>
      <c r="I15" s="395" t="s">
        <v>2011</v>
      </c>
      <c r="J15" s="390">
        <v>37</v>
      </c>
      <c r="K15" s="396" t="s">
        <v>905</v>
      </c>
      <c r="L15" s="396" t="s">
        <v>906</v>
      </c>
      <c r="M15" s="396">
        <v>261010</v>
      </c>
      <c r="N15" s="391">
        <v>1</v>
      </c>
      <c r="O15" s="396" t="s">
        <v>1936</v>
      </c>
      <c r="P15" s="396" t="s">
        <v>1936</v>
      </c>
      <c r="Q15" s="390">
        <v>6</v>
      </c>
      <c r="R15" s="390">
        <v>1</v>
      </c>
      <c r="S15" s="390" t="s">
        <v>901</v>
      </c>
      <c r="U15">
        <f t="shared" si="0"/>
      </c>
    </row>
    <row r="16" spans="1:21" ht="13.5">
      <c r="A16" s="390">
        <v>12</v>
      </c>
      <c r="B16" s="390">
        <v>12</v>
      </c>
      <c r="C16" s="390">
        <v>22260022</v>
      </c>
      <c r="D16" s="390">
        <v>22</v>
      </c>
      <c r="E16" s="390">
        <v>26</v>
      </c>
      <c r="F16" s="390">
        <v>22</v>
      </c>
      <c r="G16" s="390"/>
      <c r="H16" s="392">
        <v>44801</v>
      </c>
      <c r="I16" s="395" t="s">
        <v>2012</v>
      </c>
      <c r="J16" s="390">
        <v>18</v>
      </c>
      <c r="K16" s="391" t="s">
        <v>907</v>
      </c>
      <c r="L16" s="397" t="s">
        <v>908</v>
      </c>
      <c r="M16" s="391">
        <v>261010</v>
      </c>
      <c r="N16" s="391">
        <v>1</v>
      </c>
      <c r="O16" s="396" t="s">
        <v>1936</v>
      </c>
      <c r="P16" s="396" t="s">
        <v>1936</v>
      </c>
      <c r="Q16" s="390">
        <v>6</v>
      </c>
      <c r="R16" s="390">
        <v>1</v>
      </c>
      <c r="S16" s="390" t="s">
        <v>901</v>
      </c>
      <c r="U16">
        <f t="shared" si="0"/>
      </c>
    </row>
    <row r="17" spans="1:21" ht="13.5">
      <c r="A17" s="390">
        <v>13</v>
      </c>
      <c r="B17" s="390">
        <v>13</v>
      </c>
      <c r="C17" s="390">
        <v>22260023</v>
      </c>
      <c r="D17" s="390">
        <v>22</v>
      </c>
      <c r="E17" s="390">
        <v>26</v>
      </c>
      <c r="F17" s="390">
        <v>23</v>
      </c>
      <c r="G17" s="394"/>
      <c r="H17" s="392">
        <v>44827</v>
      </c>
      <c r="I17" s="395" t="s">
        <v>2013</v>
      </c>
      <c r="J17" s="390">
        <v>38</v>
      </c>
      <c r="K17" s="396" t="s">
        <v>909</v>
      </c>
      <c r="L17" s="396" t="s">
        <v>910</v>
      </c>
      <c r="M17" s="396">
        <v>261010</v>
      </c>
      <c r="N17" s="391">
        <v>1</v>
      </c>
      <c r="O17" s="396" t="s">
        <v>1936</v>
      </c>
      <c r="P17" s="396" t="s">
        <v>1936</v>
      </c>
      <c r="Q17" s="390">
        <v>6</v>
      </c>
      <c r="R17" s="390">
        <v>1</v>
      </c>
      <c r="S17" s="390" t="s">
        <v>901</v>
      </c>
      <c r="U17">
        <f t="shared" si="0"/>
      </c>
    </row>
    <row r="18" spans="1:21" ht="13.5">
      <c r="A18" s="390">
        <v>14</v>
      </c>
      <c r="B18" s="390">
        <v>14</v>
      </c>
      <c r="C18" s="390">
        <v>22260024</v>
      </c>
      <c r="D18" s="390">
        <v>22</v>
      </c>
      <c r="E18" s="390">
        <v>26</v>
      </c>
      <c r="F18" s="390">
        <v>24</v>
      </c>
      <c r="G18" s="394"/>
      <c r="H18" s="392">
        <v>44823</v>
      </c>
      <c r="I18" s="395" t="s">
        <v>2014</v>
      </c>
      <c r="J18" s="390">
        <v>38</v>
      </c>
      <c r="K18" s="396" t="s">
        <v>911</v>
      </c>
      <c r="L18" s="396" t="s">
        <v>912</v>
      </c>
      <c r="M18" s="396">
        <v>262020</v>
      </c>
      <c r="N18" s="391">
        <v>2</v>
      </c>
      <c r="O18" s="396" t="s">
        <v>913</v>
      </c>
      <c r="P18" s="396" t="s">
        <v>913</v>
      </c>
      <c r="Q18" s="390">
        <v>6</v>
      </c>
      <c r="R18" s="390">
        <v>1</v>
      </c>
      <c r="S18" s="390" t="s">
        <v>901</v>
      </c>
      <c r="U18">
        <f t="shared" si="0"/>
      </c>
    </row>
    <row r="19" spans="1:21" ht="13.5">
      <c r="A19" s="390">
        <v>15</v>
      </c>
      <c r="B19" s="390">
        <v>15</v>
      </c>
      <c r="C19" s="390">
        <v>22260025</v>
      </c>
      <c r="D19" s="390">
        <v>22</v>
      </c>
      <c r="E19" s="390">
        <v>26</v>
      </c>
      <c r="F19" s="390">
        <v>25</v>
      </c>
      <c r="G19" s="394"/>
      <c r="H19" s="392">
        <v>44829</v>
      </c>
      <c r="I19" s="398" t="s">
        <v>2015</v>
      </c>
      <c r="J19" s="390">
        <v>37</v>
      </c>
      <c r="K19" s="396" t="s">
        <v>915</v>
      </c>
      <c r="L19" s="396" t="s">
        <v>916</v>
      </c>
      <c r="M19" s="396">
        <v>262030</v>
      </c>
      <c r="N19" s="391">
        <v>3</v>
      </c>
      <c r="O19" s="396" t="s">
        <v>917</v>
      </c>
      <c r="P19" s="396" t="s">
        <v>917</v>
      </c>
      <c r="Q19" s="390">
        <v>6</v>
      </c>
      <c r="R19" s="390">
        <v>1</v>
      </c>
      <c r="S19" s="390" t="s">
        <v>901</v>
      </c>
      <c r="U19">
        <f t="shared" si="0"/>
      </c>
    </row>
    <row r="20" spans="1:21" ht="13.5" hidden="1">
      <c r="A20" s="390">
        <v>16</v>
      </c>
      <c r="B20" s="390">
        <v>16</v>
      </c>
      <c r="C20" s="390" t="s">
        <v>902</v>
      </c>
      <c r="F20" s="390"/>
      <c r="G20" s="394"/>
      <c r="H20" s="392" t="s">
        <v>902</v>
      </c>
      <c r="I20" s="395" t="s">
        <v>902</v>
      </c>
      <c r="J20" s="390" t="s">
        <v>902</v>
      </c>
      <c r="K20" s="396" t="s">
        <v>2016</v>
      </c>
      <c r="L20" s="396" t="s">
        <v>2017</v>
      </c>
      <c r="M20" s="396" t="s">
        <v>902</v>
      </c>
      <c r="N20" s="391" t="s">
        <v>902</v>
      </c>
      <c r="O20" s="396" t="s">
        <v>902</v>
      </c>
      <c r="P20" s="396" t="s">
        <v>902</v>
      </c>
      <c r="Q20" s="390">
        <v>6</v>
      </c>
      <c r="R20" s="390">
        <v>1</v>
      </c>
      <c r="S20" s="390" t="s">
        <v>901</v>
      </c>
      <c r="U20" t="str">
        <f t="shared" si="0"/>
        <v>##</v>
      </c>
    </row>
    <row r="21" spans="1:21" ht="13.5">
      <c r="A21" s="390">
        <v>17</v>
      </c>
      <c r="B21" s="390">
        <v>17</v>
      </c>
      <c r="C21" s="390">
        <v>22260026</v>
      </c>
      <c r="D21" s="390">
        <v>22</v>
      </c>
      <c r="E21" s="390">
        <v>26</v>
      </c>
      <c r="F21" s="390">
        <v>26</v>
      </c>
      <c r="G21" s="394"/>
      <c r="H21" s="392">
        <v>44829</v>
      </c>
      <c r="I21" s="395" t="s">
        <v>2015</v>
      </c>
      <c r="J21" s="390">
        <v>37</v>
      </c>
      <c r="K21" s="397" t="s">
        <v>918</v>
      </c>
      <c r="L21" s="396" t="s">
        <v>919</v>
      </c>
      <c r="M21" s="397">
        <v>263080</v>
      </c>
      <c r="N21" s="391">
        <v>6</v>
      </c>
      <c r="O21" s="396" t="s">
        <v>1937</v>
      </c>
      <c r="P21" s="396" t="s">
        <v>1937</v>
      </c>
      <c r="Q21" s="390">
        <v>6</v>
      </c>
      <c r="R21" s="390">
        <v>1</v>
      </c>
      <c r="S21" s="390" t="s">
        <v>901</v>
      </c>
      <c r="U21">
        <f t="shared" si="0"/>
      </c>
    </row>
    <row r="22" spans="1:21" ht="13.5">
      <c r="A22" s="390">
        <v>18</v>
      </c>
      <c r="B22" s="390">
        <v>18</v>
      </c>
      <c r="C22" s="390">
        <v>22260027</v>
      </c>
      <c r="D22" s="390">
        <v>22</v>
      </c>
      <c r="E22" s="390">
        <v>26</v>
      </c>
      <c r="F22" s="390">
        <v>27</v>
      </c>
      <c r="G22" s="394"/>
      <c r="H22" s="392">
        <v>44857</v>
      </c>
      <c r="I22" s="395" t="s">
        <v>2018</v>
      </c>
      <c r="J22" s="390">
        <v>38</v>
      </c>
      <c r="K22" s="396" t="s">
        <v>920</v>
      </c>
      <c r="L22" s="396" t="s">
        <v>921</v>
      </c>
      <c r="M22" s="396">
        <v>261010</v>
      </c>
      <c r="N22" s="391">
        <v>1</v>
      </c>
      <c r="O22" s="396" t="s">
        <v>1936</v>
      </c>
      <c r="P22" s="396" t="s">
        <v>1936</v>
      </c>
      <c r="Q22" s="390">
        <v>6</v>
      </c>
      <c r="R22" s="390">
        <v>1</v>
      </c>
      <c r="S22" s="390" t="s">
        <v>901</v>
      </c>
      <c r="U22">
        <f t="shared" si="0"/>
      </c>
    </row>
    <row r="23" spans="1:21" ht="13.5" hidden="1">
      <c r="A23" s="390">
        <v>19</v>
      </c>
      <c r="B23" s="390">
        <v>19</v>
      </c>
      <c r="C23" s="390" t="s">
        <v>902</v>
      </c>
      <c r="F23" s="390">
        <v>28</v>
      </c>
      <c r="G23" s="394"/>
      <c r="H23" s="392" t="s">
        <v>902</v>
      </c>
      <c r="I23" s="395" t="s">
        <v>902</v>
      </c>
      <c r="J23" s="390" t="s">
        <v>902</v>
      </c>
      <c r="K23" s="396" t="s">
        <v>2019</v>
      </c>
      <c r="L23" s="396" t="s">
        <v>2020</v>
      </c>
      <c r="M23" s="396" t="s">
        <v>902</v>
      </c>
      <c r="N23" s="391" t="s">
        <v>902</v>
      </c>
      <c r="O23" s="396" t="s">
        <v>902</v>
      </c>
      <c r="P23" s="396" t="s">
        <v>902</v>
      </c>
      <c r="Q23" s="390">
        <v>6</v>
      </c>
      <c r="R23" s="390">
        <v>1</v>
      </c>
      <c r="S23" s="390" t="s">
        <v>901</v>
      </c>
      <c r="U23" t="str">
        <f t="shared" si="0"/>
        <v>##</v>
      </c>
    </row>
    <row r="24" spans="1:21" ht="13.5" hidden="1">
      <c r="A24" s="390">
        <v>20</v>
      </c>
      <c r="B24" s="390">
        <v>20</v>
      </c>
      <c r="C24" s="390" t="s">
        <v>902</v>
      </c>
      <c r="F24" s="390"/>
      <c r="G24" s="394"/>
      <c r="H24" s="392" t="s">
        <v>902</v>
      </c>
      <c r="I24" s="395" t="s">
        <v>902</v>
      </c>
      <c r="J24" s="390" t="s">
        <v>902</v>
      </c>
      <c r="K24" s="396"/>
      <c r="L24" s="396"/>
      <c r="M24" s="396" t="s">
        <v>902</v>
      </c>
      <c r="N24" s="391" t="s">
        <v>902</v>
      </c>
      <c r="O24" s="396" t="s">
        <v>902</v>
      </c>
      <c r="P24" s="396" t="s">
        <v>902</v>
      </c>
      <c r="U24" t="str">
        <f t="shared" si="0"/>
        <v>##</v>
      </c>
    </row>
    <row r="25" spans="1:21" ht="13.5" hidden="1">
      <c r="A25" s="390">
        <v>21</v>
      </c>
      <c r="B25" s="390">
        <v>21</v>
      </c>
      <c r="C25" s="390" t="s">
        <v>902</v>
      </c>
      <c r="F25" s="390"/>
      <c r="G25" s="390"/>
      <c r="H25" s="392" t="s">
        <v>902</v>
      </c>
      <c r="I25" s="398" t="s">
        <v>902</v>
      </c>
      <c r="J25" s="390" t="s">
        <v>902</v>
      </c>
      <c r="K25" s="396"/>
      <c r="L25" s="396"/>
      <c r="M25" s="396" t="s">
        <v>902</v>
      </c>
      <c r="N25" s="391" t="s">
        <v>902</v>
      </c>
      <c r="O25" s="396" t="s">
        <v>902</v>
      </c>
      <c r="P25" s="396" t="s">
        <v>902</v>
      </c>
      <c r="U25" t="str">
        <f t="shared" si="0"/>
        <v>##</v>
      </c>
    </row>
    <row r="26" spans="1:21" ht="13.5">
      <c r="A26" s="390">
        <v>22</v>
      </c>
      <c r="B26" s="390">
        <v>22</v>
      </c>
      <c r="C26" s="390">
        <v>22260051</v>
      </c>
      <c r="D26" s="390">
        <v>22</v>
      </c>
      <c r="E26" s="390">
        <v>26</v>
      </c>
      <c r="F26" s="390">
        <v>51</v>
      </c>
      <c r="G26" s="394"/>
      <c r="H26" s="392">
        <v>44688</v>
      </c>
      <c r="I26" s="395" t="s">
        <v>2021</v>
      </c>
      <c r="J26" s="390">
        <v>22</v>
      </c>
      <c r="K26" s="396" t="s">
        <v>2022</v>
      </c>
      <c r="L26" s="396" t="s">
        <v>2023</v>
      </c>
      <c r="M26" s="396">
        <v>262030</v>
      </c>
      <c r="N26" s="391">
        <v>3</v>
      </c>
      <c r="O26" s="396" t="s">
        <v>917</v>
      </c>
      <c r="P26" s="396" t="s">
        <v>917</v>
      </c>
      <c r="Q26" s="390">
        <v>4</v>
      </c>
      <c r="R26" s="390">
        <v>12</v>
      </c>
      <c r="S26" s="390" t="s">
        <v>914</v>
      </c>
      <c r="U26">
        <f t="shared" si="0"/>
      </c>
    </row>
    <row r="27" spans="1:21" ht="13.5">
      <c r="A27" s="390">
        <v>23</v>
      </c>
      <c r="B27" s="390">
        <v>23</v>
      </c>
      <c r="C27" s="390">
        <v>22260052</v>
      </c>
      <c r="D27" s="390">
        <v>22</v>
      </c>
      <c r="E27" s="390">
        <v>26</v>
      </c>
      <c r="F27" s="390">
        <v>52</v>
      </c>
      <c r="G27" s="394"/>
      <c r="H27" s="392">
        <v>44716</v>
      </c>
      <c r="I27" s="395" t="s">
        <v>2024</v>
      </c>
      <c r="J27" s="390">
        <v>62</v>
      </c>
      <c r="K27" s="396" t="s">
        <v>923</v>
      </c>
      <c r="L27" s="396" t="s">
        <v>924</v>
      </c>
      <c r="M27" s="396">
        <v>262020</v>
      </c>
      <c r="N27" s="391">
        <v>2</v>
      </c>
      <c r="O27" s="396" t="s">
        <v>913</v>
      </c>
      <c r="P27" s="396" t="s">
        <v>913</v>
      </c>
      <c r="Q27" s="390">
        <v>4</v>
      </c>
      <c r="R27" s="390">
        <v>12</v>
      </c>
      <c r="S27" s="390" t="s">
        <v>914</v>
      </c>
      <c r="U27">
        <f t="shared" si="0"/>
      </c>
    </row>
    <row r="28" spans="1:21" ht="13.5">
      <c r="A28" s="390">
        <v>24</v>
      </c>
      <c r="B28" s="390">
        <v>24</v>
      </c>
      <c r="C28" s="390">
        <v>22260053</v>
      </c>
      <c r="D28" s="390">
        <v>22</v>
      </c>
      <c r="E28" s="390">
        <v>26</v>
      </c>
      <c r="F28" s="390">
        <v>53</v>
      </c>
      <c r="G28" s="394"/>
      <c r="H28" s="392">
        <v>44822</v>
      </c>
      <c r="I28" s="395" t="s">
        <v>2025</v>
      </c>
      <c r="J28" s="390">
        <v>74</v>
      </c>
      <c r="K28" s="396" t="s">
        <v>2026</v>
      </c>
      <c r="L28" s="396" t="s">
        <v>925</v>
      </c>
      <c r="M28" s="396">
        <v>262030</v>
      </c>
      <c r="N28" s="391">
        <v>3</v>
      </c>
      <c r="O28" s="396" t="s">
        <v>917</v>
      </c>
      <c r="P28" s="396" t="s">
        <v>917</v>
      </c>
      <c r="Q28" s="390">
        <v>4</v>
      </c>
      <c r="R28" s="390">
        <v>12</v>
      </c>
      <c r="S28" s="390" t="s">
        <v>914</v>
      </c>
      <c r="U28">
        <f t="shared" si="0"/>
      </c>
    </row>
    <row r="29" spans="1:21" ht="13.5" hidden="1">
      <c r="A29" s="390">
        <v>25</v>
      </c>
      <c r="B29" s="390">
        <v>25</v>
      </c>
      <c r="C29" s="390">
        <v>22260054</v>
      </c>
      <c r="D29" s="390">
        <v>22</v>
      </c>
      <c r="E29" s="390">
        <v>26</v>
      </c>
      <c r="F29" s="390">
        <v>54</v>
      </c>
      <c r="G29" s="394"/>
      <c r="H29" s="392">
        <v>44947</v>
      </c>
      <c r="I29" s="395" t="s">
        <v>2027</v>
      </c>
      <c r="J29" s="390" t="s">
        <v>902</v>
      </c>
      <c r="K29" s="396" t="s">
        <v>2028</v>
      </c>
      <c r="L29" s="396" t="s">
        <v>2029</v>
      </c>
      <c r="M29" s="396"/>
      <c r="N29" s="391" t="e">
        <v>#N/A</v>
      </c>
      <c r="O29" s="396" t="e">
        <v>#N/A</v>
      </c>
      <c r="P29" s="396" t="s">
        <v>2030</v>
      </c>
      <c r="Q29" s="390">
        <v>4</v>
      </c>
      <c r="R29" s="390">
        <v>12</v>
      </c>
      <c r="S29" s="390" t="s">
        <v>914</v>
      </c>
      <c r="U29">
        <f t="shared" si="0"/>
      </c>
    </row>
    <row r="30" spans="1:21" ht="13.5" hidden="1">
      <c r="A30" s="390">
        <v>26</v>
      </c>
      <c r="B30" s="390">
        <v>26</v>
      </c>
      <c r="C30" s="390" t="s">
        <v>902</v>
      </c>
      <c r="F30" s="390"/>
      <c r="G30" s="394"/>
      <c r="H30" s="392" t="s">
        <v>902</v>
      </c>
      <c r="I30" s="395" t="s">
        <v>902</v>
      </c>
      <c r="J30" s="390" t="s">
        <v>902</v>
      </c>
      <c r="K30" s="396"/>
      <c r="L30" s="396"/>
      <c r="M30" s="396" t="s">
        <v>902</v>
      </c>
      <c r="N30" s="391" t="s">
        <v>902</v>
      </c>
      <c r="O30" s="396" t="s">
        <v>902</v>
      </c>
      <c r="P30" s="396" t="s">
        <v>902</v>
      </c>
      <c r="U30" t="str">
        <f t="shared" si="0"/>
        <v>##</v>
      </c>
    </row>
    <row r="31" spans="1:21" ht="13.5" hidden="1">
      <c r="A31" s="390">
        <v>27</v>
      </c>
      <c r="B31" s="390">
        <v>27</v>
      </c>
      <c r="C31" s="390" t="s">
        <v>902</v>
      </c>
      <c r="F31" s="390"/>
      <c r="G31" s="390"/>
      <c r="H31" s="392" t="s">
        <v>902</v>
      </c>
      <c r="I31" s="398" t="s">
        <v>902</v>
      </c>
      <c r="J31" s="390" t="s">
        <v>902</v>
      </c>
      <c r="M31" s="396" t="s">
        <v>902</v>
      </c>
      <c r="N31" s="391" t="s">
        <v>902</v>
      </c>
      <c r="O31" s="396" t="s">
        <v>902</v>
      </c>
      <c r="P31" s="396" t="s">
        <v>902</v>
      </c>
      <c r="U31" t="str">
        <f t="shared" si="0"/>
        <v>##</v>
      </c>
    </row>
    <row r="32" spans="1:21" ht="13.5">
      <c r="A32" s="390">
        <v>28</v>
      </c>
      <c r="B32" s="390">
        <v>28</v>
      </c>
      <c r="C32" s="390">
        <v>22260071</v>
      </c>
      <c r="D32" s="390">
        <v>22</v>
      </c>
      <c r="E32" s="390">
        <v>26</v>
      </c>
      <c r="F32" s="390">
        <v>71</v>
      </c>
      <c r="G32" s="394"/>
      <c r="H32" s="392">
        <v>44800</v>
      </c>
      <c r="I32" s="395" t="s">
        <v>2031</v>
      </c>
      <c r="K32" s="396" t="s">
        <v>2032</v>
      </c>
      <c r="L32" s="396" t="s">
        <v>2033</v>
      </c>
      <c r="M32" s="396">
        <v>261010</v>
      </c>
      <c r="N32" s="391">
        <v>1</v>
      </c>
      <c r="O32" s="396" t="s">
        <v>1936</v>
      </c>
      <c r="P32" s="396" t="s">
        <v>1936</v>
      </c>
      <c r="Q32" s="390">
        <v>5</v>
      </c>
      <c r="R32" s="390">
        <v>1</v>
      </c>
      <c r="S32" s="390" t="s">
        <v>901</v>
      </c>
      <c r="U32">
        <f t="shared" si="0"/>
      </c>
    </row>
    <row r="33" spans="1:21" ht="13.5">
      <c r="A33" s="390">
        <v>29</v>
      </c>
      <c r="B33" s="390">
        <v>29</v>
      </c>
      <c r="C33" s="390">
        <v>22260072</v>
      </c>
      <c r="D33" s="390">
        <v>22</v>
      </c>
      <c r="E33" s="390">
        <v>26</v>
      </c>
      <c r="F33" s="390">
        <v>72</v>
      </c>
      <c r="G33" s="394"/>
      <c r="H33" s="392">
        <v>44835</v>
      </c>
      <c r="I33" s="395" t="s">
        <v>2034</v>
      </c>
      <c r="J33" s="390">
        <v>22</v>
      </c>
      <c r="K33" s="396" t="s">
        <v>2035</v>
      </c>
      <c r="L33" s="396" t="s">
        <v>2036</v>
      </c>
      <c r="M33" s="396">
        <v>261010</v>
      </c>
      <c r="N33" s="391">
        <v>1</v>
      </c>
      <c r="O33" s="396" t="s">
        <v>1936</v>
      </c>
      <c r="P33" s="396" t="s">
        <v>1936</v>
      </c>
      <c r="Q33" s="390">
        <v>5</v>
      </c>
      <c r="R33" s="390">
        <v>1</v>
      </c>
      <c r="S33" s="390" t="s">
        <v>901</v>
      </c>
      <c r="U33">
        <f t="shared" si="0"/>
      </c>
    </row>
    <row r="34" spans="1:21" ht="13.5" hidden="1">
      <c r="A34" s="390">
        <v>30</v>
      </c>
      <c r="B34" s="390">
        <v>30</v>
      </c>
      <c r="C34" s="390" t="s">
        <v>902</v>
      </c>
      <c r="F34" s="390">
        <v>73</v>
      </c>
      <c r="G34" s="394"/>
      <c r="H34" s="392" t="s">
        <v>902</v>
      </c>
      <c r="I34" s="395" t="s">
        <v>902</v>
      </c>
      <c r="J34" s="390" t="s">
        <v>902</v>
      </c>
      <c r="K34" s="396" t="s">
        <v>2037</v>
      </c>
      <c r="L34" s="396" t="s">
        <v>2038</v>
      </c>
      <c r="M34" s="396" t="s">
        <v>902</v>
      </c>
      <c r="N34" s="391" t="s">
        <v>902</v>
      </c>
      <c r="O34" s="396" t="s">
        <v>902</v>
      </c>
      <c r="P34" s="396" t="s">
        <v>902</v>
      </c>
      <c r="Q34" s="390">
        <v>3</v>
      </c>
      <c r="R34" s="390">
        <v>1</v>
      </c>
      <c r="S34" s="390" t="s">
        <v>901</v>
      </c>
      <c r="U34" t="str">
        <f t="shared" si="0"/>
        <v>##</v>
      </c>
    </row>
    <row r="35" spans="1:21" ht="13.5" hidden="1">
      <c r="A35" s="390">
        <v>31</v>
      </c>
      <c r="B35" s="390">
        <v>31</v>
      </c>
      <c r="C35" s="390" t="s">
        <v>902</v>
      </c>
      <c r="F35" s="390"/>
      <c r="G35" s="394"/>
      <c r="H35" s="392" t="s">
        <v>902</v>
      </c>
      <c r="I35" s="395" t="s">
        <v>902</v>
      </c>
      <c r="J35" s="390" t="s">
        <v>902</v>
      </c>
      <c r="K35" s="397"/>
      <c r="L35" s="397"/>
      <c r="M35" s="391" t="s">
        <v>902</v>
      </c>
      <c r="N35" s="391" t="s">
        <v>902</v>
      </c>
      <c r="O35" s="396" t="s">
        <v>902</v>
      </c>
      <c r="P35" s="396" t="s">
        <v>902</v>
      </c>
      <c r="U35" t="str">
        <f t="shared" si="0"/>
        <v>##</v>
      </c>
    </row>
    <row r="36" spans="1:21" ht="13.5" hidden="1">
      <c r="A36" s="390">
        <v>32</v>
      </c>
      <c r="B36" s="390">
        <v>32</v>
      </c>
      <c r="C36" s="390">
        <v>23260101</v>
      </c>
      <c r="D36" s="390">
        <v>23</v>
      </c>
      <c r="E36" s="390">
        <v>26</v>
      </c>
      <c r="F36" s="390">
        <v>101</v>
      </c>
      <c r="G36" s="394"/>
      <c r="H36" s="392">
        <v>44976</v>
      </c>
      <c r="I36" s="395" t="s">
        <v>2039</v>
      </c>
      <c r="J36" s="390">
        <v>2023</v>
      </c>
      <c r="K36" s="396" t="s">
        <v>926</v>
      </c>
      <c r="L36" s="396" t="s">
        <v>926</v>
      </c>
      <c r="M36" s="396">
        <v>261010</v>
      </c>
      <c r="N36" s="391">
        <v>1</v>
      </c>
      <c r="O36" s="396" t="s">
        <v>1936</v>
      </c>
      <c r="P36" s="396" t="s">
        <v>1936</v>
      </c>
      <c r="Q36" s="390">
        <v>1</v>
      </c>
      <c r="R36" s="390">
        <v>1</v>
      </c>
      <c r="S36" s="390" t="s">
        <v>901</v>
      </c>
      <c r="U36">
        <f t="shared" si="0"/>
      </c>
    </row>
    <row r="37" spans="1:21" ht="13.5" hidden="1">
      <c r="A37" s="390">
        <v>33</v>
      </c>
      <c r="B37" s="390">
        <v>33</v>
      </c>
      <c r="C37" s="390">
        <v>22260102</v>
      </c>
      <c r="D37" s="390">
        <v>22</v>
      </c>
      <c r="E37" s="390">
        <v>26</v>
      </c>
      <c r="F37" s="390">
        <v>102</v>
      </c>
      <c r="G37" s="394"/>
      <c r="H37" s="392">
        <v>44888</v>
      </c>
      <c r="I37" s="395" t="s">
        <v>2040</v>
      </c>
      <c r="J37" s="390">
        <v>32</v>
      </c>
      <c r="K37" s="396" t="s">
        <v>927</v>
      </c>
      <c r="L37" s="396" t="s">
        <v>927</v>
      </c>
      <c r="M37" s="396"/>
      <c r="N37" s="391" t="e">
        <v>#N/A</v>
      </c>
      <c r="O37" s="396" t="e">
        <v>#N/A</v>
      </c>
      <c r="P37" s="396" t="s">
        <v>2041</v>
      </c>
      <c r="Q37" s="390">
        <v>1</v>
      </c>
      <c r="R37" s="390">
        <v>3</v>
      </c>
      <c r="S37" s="390" t="s">
        <v>928</v>
      </c>
      <c r="U37">
        <f t="shared" si="0"/>
      </c>
    </row>
    <row r="38" spans="1:21" ht="13.5" hidden="1">
      <c r="A38" s="390">
        <v>34</v>
      </c>
      <c r="B38" s="390">
        <v>34</v>
      </c>
      <c r="C38" s="390" t="s">
        <v>902</v>
      </c>
      <c r="F38" s="390"/>
      <c r="G38" s="394"/>
      <c r="H38" s="392" t="s">
        <v>902</v>
      </c>
      <c r="I38" s="395" t="s">
        <v>902</v>
      </c>
      <c r="J38" s="390" t="s">
        <v>902</v>
      </c>
      <c r="K38" s="396"/>
      <c r="L38" s="396"/>
      <c r="M38" s="396" t="s">
        <v>902</v>
      </c>
      <c r="N38" s="391" t="s">
        <v>902</v>
      </c>
      <c r="O38" s="396" t="s">
        <v>902</v>
      </c>
      <c r="P38" s="396" t="s">
        <v>902</v>
      </c>
      <c r="U38" t="str">
        <f t="shared" si="0"/>
        <v>##</v>
      </c>
    </row>
    <row r="39" spans="1:21" ht="13.5" hidden="1">
      <c r="A39" s="390">
        <v>35</v>
      </c>
      <c r="B39" s="390">
        <v>35</v>
      </c>
      <c r="C39" s="390" t="s">
        <v>902</v>
      </c>
      <c r="F39" s="390"/>
      <c r="G39" s="394"/>
      <c r="H39" s="392" t="s">
        <v>902</v>
      </c>
      <c r="I39" s="395" t="s">
        <v>902</v>
      </c>
      <c r="J39" s="390" t="s">
        <v>902</v>
      </c>
      <c r="K39" s="396"/>
      <c r="L39" s="396"/>
      <c r="M39" s="396" t="s">
        <v>902</v>
      </c>
      <c r="N39" s="391" t="s">
        <v>902</v>
      </c>
      <c r="O39" s="396" t="s">
        <v>902</v>
      </c>
      <c r="P39" s="396" t="s">
        <v>902</v>
      </c>
      <c r="U39" t="str">
        <f t="shared" si="0"/>
        <v>##</v>
      </c>
    </row>
    <row r="40" spans="1:21" ht="13.5" hidden="1">
      <c r="A40" s="390">
        <v>36</v>
      </c>
      <c r="B40" s="390">
        <v>36</v>
      </c>
      <c r="C40" s="390" t="s">
        <v>902</v>
      </c>
      <c r="F40" s="390"/>
      <c r="G40" s="394"/>
      <c r="H40" s="392" t="s">
        <v>902</v>
      </c>
      <c r="I40" s="395" t="s">
        <v>902</v>
      </c>
      <c r="J40" s="390" t="s">
        <v>902</v>
      </c>
      <c r="K40" s="396"/>
      <c r="L40" s="396"/>
      <c r="M40" s="396" t="s">
        <v>902</v>
      </c>
      <c r="N40" s="391" t="s">
        <v>902</v>
      </c>
      <c r="O40" s="396" t="s">
        <v>902</v>
      </c>
      <c r="P40" s="396" t="s">
        <v>902</v>
      </c>
      <c r="U40" t="str">
        <f t="shared" si="0"/>
        <v>##</v>
      </c>
    </row>
    <row r="41" spans="1:21" ht="13.5">
      <c r="A41" s="390">
        <v>37</v>
      </c>
      <c r="B41" s="390">
        <v>37</v>
      </c>
      <c r="C41" s="390">
        <v>22260301</v>
      </c>
      <c r="D41" s="390">
        <v>22</v>
      </c>
      <c r="E41" s="390">
        <v>26</v>
      </c>
      <c r="F41" s="390">
        <v>301</v>
      </c>
      <c r="G41" s="394"/>
      <c r="H41" s="392">
        <v>44660</v>
      </c>
      <c r="I41" s="395" t="s">
        <v>2042</v>
      </c>
      <c r="J41" s="390">
        <v>1</v>
      </c>
      <c r="K41" s="396" t="s">
        <v>2043</v>
      </c>
      <c r="L41" s="396" t="s">
        <v>929</v>
      </c>
      <c r="M41" s="396">
        <v>261010</v>
      </c>
      <c r="N41" s="391">
        <v>1</v>
      </c>
      <c r="O41" s="396" t="s">
        <v>1936</v>
      </c>
      <c r="P41" s="396" t="s">
        <v>1936</v>
      </c>
      <c r="Q41" s="390">
        <v>1</v>
      </c>
      <c r="R41" s="390">
        <v>1</v>
      </c>
      <c r="S41" s="390" t="s">
        <v>901</v>
      </c>
      <c r="U41">
        <f t="shared" si="0"/>
      </c>
    </row>
    <row r="42" spans="1:21" ht="13.5">
      <c r="A42" s="390">
        <v>38</v>
      </c>
      <c r="B42" s="390">
        <v>38</v>
      </c>
      <c r="C42" s="390">
        <v>22260302</v>
      </c>
      <c r="D42" s="390">
        <v>22</v>
      </c>
      <c r="E42" s="390">
        <v>26</v>
      </c>
      <c r="F42" s="390">
        <v>302</v>
      </c>
      <c r="G42" s="394"/>
      <c r="H42" s="392">
        <v>44675</v>
      </c>
      <c r="I42" s="395" t="s">
        <v>2044</v>
      </c>
      <c r="J42" s="390">
        <v>2</v>
      </c>
      <c r="K42" s="396" t="s">
        <v>2043</v>
      </c>
      <c r="L42" s="396" t="s">
        <v>929</v>
      </c>
      <c r="M42" s="396">
        <v>261010</v>
      </c>
      <c r="N42" s="391">
        <v>1</v>
      </c>
      <c r="O42" s="396" t="s">
        <v>1936</v>
      </c>
      <c r="P42" s="396" t="s">
        <v>1936</v>
      </c>
      <c r="Q42" s="390">
        <v>1</v>
      </c>
      <c r="R42" s="390">
        <v>1</v>
      </c>
      <c r="S42" s="390" t="s">
        <v>901</v>
      </c>
      <c r="U42">
        <f t="shared" si="0"/>
      </c>
    </row>
    <row r="43" spans="1:21" ht="13.5">
      <c r="A43" s="390">
        <v>39</v>
      </c>
      <c r="B43" s="390">
        <v>39</v>
      </c>
      <c r="C43" s="390">
        <v>22260303</v>
      </c>
      <c r="D43" s="390">
        <v>22</v>
      </c>
      <c r="E43" s="390">
        <v>26</v>
      </c>
      <c r="F43" s="390">
        <v>303</v>
      </c>
      <c r="G43" s="394"/>
      <c r="H43" s="392">
        <v>44689</v>
      </c>
      <c r="I43" s="395" t="s">
        <v>2003</v>
      </c>
      <c r="J43" s="390">
        <v>3</v>
      </c>
      <c r="K43" s="396" t="s">
        <v>2043</v>
      </c>
      <c r="L43" s="396" t="s">
        <v>929</v>
      </c>
      <c r="M43" s="396">
        <v>261010</v>
      </c>
      <c r="N43" s="391">
        <v>1</v>
      </c>
      <c r="O43" s="396" t="s">
        <v>1936</v>
      </c>
      <c r="P43" s="396" t="s">
        <v>1936</v>
      </c>
      <c r="Q43" s="390">
        <v>1</v>
      </c>
      <c r="R43" s="390">
        <v>1</v>
      </c>
      <c r="S43" s="390" t="s">
        <v>901</v>
      </c>
      <c r="U43">
        <f t="shared" si="0"/>
      </c>
    </row>
    <row r="44" spans="1:21" ht="13.5">
      <c r="A44" s="390">
        <v>40</v>
      </c>
      <c r="B44" s="390">
        <v>40</v>
      </c>
      <c r="C44" s="390">
        <v>22260304</v>
      </c>
      <c r="D44" s="390">
        <v>22</v>
      </c>
      <c r="E44" s="390">
        <v>26</v>
      </c>
      <c r="F44" s="390">
        <v>304</v>
      </c>
      <c r="G44" s="394"/>
      <c r="H44" s="392">
        <v>44782</v>
      </c>
      <c r="I44" s="395" t="s">
        <v>2045</v>
      </c>
      <c r="J44" s="390">
        <v>4</v>
      </c>
      <c r="K44" s="396" t="s">
        <v>2043</v>
      </c>
      <c r="L44" s="396" t="s">
        <v>929</v>
      </c>
      <c r="M44" s="396">
        <v>262030</v>
      </c>
      <c r="N44" s="391">
        <v>3</v>
      </c>
      <c r="O44" s="396" t="s">
        <v>917</v>
      </c>
      <c r="P44" s="396" t="s">
        <v>917</v>
      </c>
      <c r="Q44" s="390">
        <v>1</v>
      </c>
      <c r="R44" s="390">
        <v>1</v>
      </c>
      <c r="S44" s="390" t="s">
        <v>901</v>
      </c>
      <c r="U44">
        <f t="shared" si="0"/>
      </c>
    </row>
    <row r="45" spans="1:21" ht="13.5">
      <c r="A45" s="390">
        <v>41</v>
      </c>
      <c r="B45" s="390">
        <v>41</v>
      </c>
      <c r="C45" s="390">
        <v>22260305</v>
      </c>
      <c r="D45" s="390">
        <v>22</v>
      </c>
      <c r="E45" s="390">
        <v>26</v>
      </c>
      <c r="F45" s="390">
        <v>305</v>
      </c>
      <c r="G45" s="394"/>
      <c r="H45" s="392">
        <v>44783</v>
      </c>
      <c r="I45" s="395" t="s">
        <v>2046</v>
      </c>
      <c r="J45" s="390">
        <v>5</v>
      </c>
      <c r="K45" s="396" t="s">
        <v>2043</v>
      </c>
      <c r="L45" s="396" t="s">
        <v>929</v>
      </c>
      <c r="M45" s="396">
        <v>262030</v>
      </c>
      <c r="N45" s="391">
        <v>3</v>
      </c>
      <c r="O45" s="396" t="s">
        <v>917</v>
      </c>
      <c r="P45" s="396" t="s">
        <v>917</v>
      </c>
      <c r="Q45" s="390">
        <v>1</v>
      </c>
      <c r="R45" s="390">
        <v>1</v>
      </c>
      <c r="S45" s="390" t="s">
        <v>901</v>
      </c>
      <c r="U45">
        <f t="shared" si="0"/>
      </c>
    </row>
    <row r="46" spans="1:21" ht="13.5">
      <c r="A46" s="390">
        <v>42</v>
      </c>
      <c r="B46" s="390">
        <v>42</v>
      </c>
      <c r="C46" s="390">
        <v>22260306</v>
      </c>
      <c r="D46" s="390">
        <v>22</v>
      </c>
      <c r="E46" s="390">
        <v>26</v>
      </c>
      <c r="F46" s="390">
        <v>306</v>
      </c>
      <c r="G46" s="394"/>
      <c r="H46" s="392">
        <v>44829</v>
      </c>
      <c r="I46" s="395" t="s">
        <v>2015</v>
      </c>
      <c r="J46" s="390">
        <v>6</v>
      </c>
      <c r="K46" s="396" t="s">
        <v>2043</v>
      </c>
      <c r="L46" s="396" t="s">
        <v>929</v>
      </c>
      <c r="M46" s="396">
        <v>261010</v>
      </c>
      <c r="N46" s="391">
        <v>1</v>
      </c>
      <c r="O46" s="396" t="s">
        <v>1936</v>
      </c>
      <c r="P46" s="396" t="s">
        <v>1936</v>
      </c>
      <c r="Q46" s="390">
        <v>1</v>
      </c>
      <c r="R46" s="390">
        <v>1</v>
      </c>
      <c r="S46" s="390" t="s">
        <v>901</v>
      </c>
      <c r="U46">
        <f t="shared" si="0"/>
      </c>
    </row>
    <row r="47" spans="1:21" ht="13.5">
      <c r="A47" s="390">
        <v>43</v>
      </c>
      <c r="B47" s="390">
        <v>43</v>
      </c>
      <c r="C47" s="390">
        <v>22260307</v>
      </c>
      <c r="D47" s="390">
        <v>22</v>
      </c>
      <c r="E47" s="390">
        <v>26</v>
      </c>
      <c r="F47" s="390">
        <v>307</v>
      </c>
      <c r="G47" s="394"/>
      <c r="H47" s="392">
        <v>44864</v>
      </c>
      <c r="I47" s="398" t="s">
        <v>2047</v>
      </c>
      <c r="J47" s="390">
        <v>7</v>
      </c>
      <c r="K47" s="396" t="s">
        <v>2043</v>
      </c>
      <c r="L47" s="396" t="s">
        <v>929</v>
      </c>
      <c r="M47" s="396">
        <v>262030</v>
      </c>
      <c r="N47" s="391">
        <v>3</v>
      </c>
      <c r="O47" s="396" t="s">
        <v>917</v>
      </c>
      <c r="P47" s="396" t="s">
        <v>917</v>
      </c>
      <c r="Q47" s="390">
        <v>1</v>
      </c>
      <c r="R47" s="390">
        <v>1</v>
      </c>
      <c r="S47" s="390" t="s">
        <v>901</v>
      </c>
      <c r="U47">
        <f t="shared" si="0"/>
      </c>
    </row>
    <row r="48" spans="1:21" ht="13.5">
      <c r="A48" s="390">
        <v>44</v>
      </c>
      <c r="B48" s="390">
        <v>44</v>
      </c>
      <c r="C48" s="390">
        <v>22260308</v>
      </c>
      <c r="D48" s="390">
        <v>22</v>
      </c>
      <c r="E48" s="390">
        <v>26</v>
      </c>
      <c r="F48" s="390">
        <v>308</v>
      </c>
      <c r="G48" s="394"/>
      <c r="H48" s="392">
        <v>44877</v>
      </c>
      <c r="I48" s="395" t="s">
        <v>2048</v>
      </c>
      <c r="J48" s="390">
        <v>8</v>
      </c>
      <c r="K48" s="396" t="s">
        <v>2043</v>
      </c>
      <c r="L48" s="396" t="s">
        <v>929</v>
      </c>
      <c r="M48" s="396">
        <v>263070</v>
      </c>
      <c r="N48" s="391">
        <v>5</v>
      </c>
      <c r="O48" s="396" t="s">
        <v>172</v>
      </c>
      <c r="P48" s="396" t="s">
        <v>172</v>
      </c>
      <c r="Q48" s="390">
        <v>1</v>
      </c>
      <c r="R48" s="390">
        <v>1</v>
      </c>
      <c r="S48" s="390" t="s">
        <v>901</v>
      </c>
      <c r="U48">
        <f t="shared" si="0"/>
      </c>
    </row>
    <row r="49" spans="1:21" ht="13.5">
      <c r="A49" s="390">
        <v>45</v>
      </c>
      <c r="B49" s="390">
        <v>45</v>
      </c>
      <c r="C49" s="390">
        <v>22260309</v>
      </c>
      <c r="D49" s="390">
        <v>22</v>
      </c>
      <c r="E49" s="390">
        <v>26</v>
      </c>
      <c r="F49" s="390">
        <v>309</v>
      </c>
      <c r="G49" s="394"/>
      <c r="H49" s="392">
        <v>44888</v>
      </c>
      <c r="I49" s="395" t="s">
        <v>2040</v>
      </c>
      <c r="J49" s="390">
        <v>9</v>
      </c>
      <c r="K49" s="396" t="s">
        <v>2043</v>
      </c>
      <c r="L49" s="396" t="s">
        <v>929</v>
      </c>
      <c r="M49" s="397">
        <v>263070</v>
      </c>
      <c r="N49" s="391">
        <v>5</v>
      </c>
      <c r="O49" s="396" t="s">
        <v>172</v>
      </c>
      <c r="P49" s="396" t="s">
        <v>172</v>
      </c>
      <c r="Q49" s="390">
        <v>1</v>
      </c>
      <c r="R49" s="390">
        <v>1</v>
      </c>
      <c r="S49" s="390" t="s">
        <v>901</v>
      </c>
      <c r="U49">
        <f t="shared" si="0"/>
      </c>
    </row>
    <row r="50" spans="1:21" ht="13.5">
      <c r="A50" s="390">
        <v>46</v>
      </c>
      <c r="B50" s="390">
        <v>46</v>
      </c>
      <c r="C50" s="390">
        <v>22260310</v>
      </c>
      <c r="D50" s="390">
        <v>22</v>
      </c>
      <c r="E50" s="390">
        <v>26</v>
      </c>
      <c r="F50" s="390">
        <v>310</v>
      </c>
      <c r="G50" s="394"/>
      <c r="H50" s="392">
        <v>44899</v>
      </c>
      <c r="I50" s="395" t="s">
        <v>2049</v>
      </c>
      <c r="J50" s="390">
        <v>10</v>
      </c>
      <c r="K50" s="396" t="s">
        <v>2043</v>
      </c>
      <c r="L50" s="396" t="s">
        <v>929</v>
      </c>
      <c r="M50" s="396">
        <v>263070</v>
      </c>
      <c r="N50" s="391">
        <v>5</v>
      </c>
      <c r="O50" s="396" t="s">
        <v>172</v>
      </c>
      <c r="P50" s="396" t="s">
        <v>172</v>
      </c>
      <c r="Q50" s="390">
        <v>1</v>
      </c>
      <c r="R50" s="390">
        <v>1</v>
      </c>
      <c r="S50" s="390" t="s">
        <v>901</v>
      </c>
      <c r="U50">
        <f t="shared" si="0"/>
      </c>
    </row>
    <row r="51" spans="1:21" ht="13.5">
      <c r="A51" s="390">
        <v>47</v>
      </c>
      <c r="B51" s="390">
        <v>47</v>
      </c>
      <c r="C51" s="390">
        <v>23260311</v>
      </c>
      <c r="D51" s="390">
        <v>23</v>
      </c>
      <c r="E51" s="390">
        <v>26</v>
      </c>
      <c r="F51" s="390">
        <v>311</v>
      </c>
      <c r="G51" s="394"/>
      <c r="H51" s="392">
        <v>44940</v>
      </c>
      <c r="I51" s="395" t="s">
        <v>2050</v>
      </c>
      <c r="J51" s="390">
        <v>11</v>
      </c>
      <c r="K51" s="396" t="s">
        <v>2043</v>
      </c>
      <c r="L51" s="396" t="s">
        <v>929</v>
      </c>
      <c r="M51" s="397">
        <v>262030</v>
      </c>
      <c r="N51" s="391">
        <v>3</v>
      </c>
      <c r="O51" s="396" t="s">
        <v>917</v>
      </c>
      <c r="P51" s="396" t="s">
        <v>917</v>
      </c>
      <c r="Q51" s="390">
        <v>1</v>
      </c>
      <c r="R51" s="390">
        <v>1</v>
      </c>
      <c r="S51" s="390" t="s">
        <v>901</v>
      </c>
      <c r="U51">
        <f t="shared" si="0"/>
      </c>
    </row>
    <row r="52" spans="1:21" ht="13.5">
      <c r="A52" s="390">
        <v>48</v>
      </c>
      <c r="B52" s="390">
        <v>48</v>
      </c>
      <c r="C52" s="390">
        <v>23260312</v>
      </c>
      <c r="D52" s="390">
        <v>23</v>
      </c>
      <c r="E52" s="390">
        <v>26</v>
      </c>
      <c r="F52" s="390">
        <v>312</v>
      </c>
      <c r="G52" s="394"/>
      <c r="H52" s="392">
        <v>44976</v>
      </c>
      <c r="I52" s="395" t="s">
        <v>2039</v>
      </c>
      <c r="J52" s="390">
        <v>12</v>
      </c>
      <c r="K52" s="396" t="s">
        <v>2043</v>
      </c>
      <c r="L52" s="396" t="s">
        <v>929</v>
      </c>
      <c r="M52" s="396">
        <v>262030</v>
      </c>
      <c r="N52" s="391">
        <v>3</v>
      </c>
      <c r="O52" s="396" t="s">
        <v>917</v>
      </c>
      <c r="P52" s="396" t="s">
        <v>917</v>
      </c>
      <c r="Q52" s="390">
        <v>1</v>
      </c>
      <c r="R52" s="390">
        <v>1</v>
      </c>
      <c r="S52" s="390" t="s">
        <v>901</v>
      </c>
      <c r="U52">
        <f t="shared" si="0"/>
      </c>
    </row>
    <row r="53" spans="1:21" ht="13.5" hidden="1">
      <c r="A53" s="390">
        <v>49</v>
      </c>
      <c r="B53" s="390">
        <v>49</v>
      </c>
      <c r="F53" s="390">
        <v>313</v>
      </c>
      <c r="G53" s="394"/>
      <c r="H53" s="392" t="s">
        <v>902</v>
      </c>
      <c r="I53" s="395" t="s">
        <v>902</v>
      </c>
      <c r="K53" s="396" t="s">
        <v>2043</v>
      </c>
      <c r="L53" s="396" t="s">
        <v>929</v>
      </c>
      <c r="M53" s="396" t="s">
        <v>902</v>
      </c>
      <c r="N53" s="391" t="s">
        <v>902</v>
      </c>
      <c r="O53" s="396" t="s">
        <v>902</v>
      </c>
      <c r="P53" s="396" t="s">
        <v>902</v>
      </c>
      <c r="Q53" s="390">
        <v>1</v>
      </c>
      <c r="R53" s="390">
        <v>1</v>
      </c>
      <c r="S53" s="390" t="s">
        <v>901</v>
      </c>
      <c r="U53" t="str">
        <f t="shared" si="0"/>
        <v>##</v>
      </c>
    </row>
    <row r="54" spans="1:21" ht="13.5" hidden="1">
      <c r="A54" s="390">
        <v>50</v>
      </c>
      <c r="B54" s="390">
        <v>50</v>
      </c>
      <c r="F54" s="390">
        <v>314</v>
      </c>
      <c r="G54" s="394"/>
      <c r="H54" s="392" t="s">
        <v>902</v>
      </c>
      <c r="I54" s="398" t="s">
        <v>902</v>
      </c>
      <c r="K54" s="396" t="s">
        <v>2043</v>
      </c>
      <c r="L54" s="396" t="s">
        <v>929</v>
      </c>
      <c r="M54" s="396" t="s">
        <v>902</v>
      </c>
      <c r="N54" s="391" t="s">
        <v>902</v>
      </c>
      <c r="O54" s="396" t="s">
        <v>902</v>
      </c>
      <c r="P54" s="396" t="s">
        <v>902</v>
      </c>
      <c r="Q54" s="390">
        <v>1</v>
      </c>
      <c r="R54" s="390">
        <v>1</v>
      </c>
      <c r="S54" s="390" t="s">
        <v>901</v>
      </c>
      <c r="U54" t="str">
        <f t="shared" si="0"/>
        <v>##</v>
      </c>
    </row>
    <row r="55" spans="1:21" ht="13.5" hidden="1">
      <c r="A55" s="390">
        <v>51</v>
      </c>
      <c r="B55" s="390">
        <v>51</v>
      </c>
      <c r="F55" s="390">
        <v>315</v>
      </c>
      <c r="G55" s="394"/>
      <c r="H55" s="392" t="s">
        <v>902</v>
      </c>
      <c r="I55" s="398" t="s">
        <v>902</v>
      </c>
      <c r="K55" s="396" t="s">
        <v>2043</v>
      </c>
      <c r="L55" s="396" t="s">
        <v>929</v>
      </c>
      <c r="M55" s="396" t="s">
        <v>902</v>
      </c>
      <c r="N55" s="391" t="s">
        <v>902</v>
      </c>
      <c r="O55" s="396" t="s">
        <v>902</v>
      </c>
      <c r="P55" s="396" t="s">
        <v>902</v>
      </c>
      <c r="Q55" s="390">
        <v>1</v>
      </c>
      <c r="R55" s="390">
        <v>1</v>
      </c>
      <c r="S55" s="390" t="s">
        <v>901</v>
      </c>
      <c r="U55" t="str">
        <f t="shared" si="0"/>
        <v>##</v>
      </c>
    </row>
    <row r="56" spans="1:21" ht="13.5" hidden="1">
      <c r="A56" s="390">
        <v>52</v>
      </c>
      <c r="B56" s="390">
        <v>52</v>
      </c>
      <c r="F56" s="390">
        <v>316</v>
      </c>
      <c r="G56" s="394"/>
      <c r="H56" s="392" t="s">
        <v>902</v>
      </c>
      <c r="I56" s="398" t="s">
        <v>902</v>
      </c>
      <c r="K56" s="396" t="s">
        <v>2043</v>
      </c>
      <c r="L56" s="396" t="s">
        <v>929</v>
      </c>
      <c r="M56" s="396" t="s">
        <v>902</v>
      </c>
      <c r="N56" s="391" t="s">
        <v>902</v>
      </c>
      <c r="O56" s="396" t="s">
        <v>902</v>
      </c>
      <c r="P56" s="396" t="s">
        <v>902</v>
      </c>
      <c r="Q56" s="390">
        <v>1</v>
      </c>
      <c r="R56" s="390">
        <v>1</v>
      </c>
      <c r="S56" s="390" t="s">
        <v>901</v>
      </c>
      <c r="U56" t="str">
        <f t="shared" si="0"/>
        <v>##</v>
      </c>
    </row>
    <row r="57" spans="1:21" ht="13.5">
      <c r="A57" s="390">
        <v>53</v>
      </c>
      <c r="B57" s="390">
        <v>53</v>
      </c>
      <c r="C57" s="390">
        <v>22260317</v>
      </c>
      <c r="D57" s="390">
        <v>22</v>
      </c>
      <c r="E57" s="390">
        <v>26</v>
      </c>
      <c r="F57" s="390">
        <v>317</v>
      </c>
      <c r="G57" s="394"/>
      <c r="H57" s="392">
        <v>44821</v>
      </c>
      <c r="I57" s="398" t="s">
        <v>2051</v>
      </c>
      <c r="J57" s="390">
        <v>7</v>
      </c>
      <c r="K57" s="396" t="s">
        <v>2052</v>
      </c>
      <c r="L57" s="396" t="s">
        <v>2053</v>
      </c>
      <c r="M57" s="396">
        <v>262020</v>
      </c>
      <c r="N57" s="391">
        <v>2</v>
      </c>
      <c r="O57" s="396" t="s">
        <v>913</v>
      </c>
      <c r="P57" s="396" t="s">
        <v>913</v>
      </c>
      <c r="Q57" s="390">
        <v>1</v>
      </c>
      <c r="R57" s="390">
        <v>1</v>
      </c>
      <c r="S57" s="390" t="s">
        <v>901</v>
      </c>
      <c r="U57">
        <f t="shared" si="0"/>
      </c>
    </row>
    <row r="58" spans="1:21" ht="13.5" hidden="1">
      <c r="A58" s="390">
        <v>54</v>
      </c>
      <c r="B58" s="390">
        <v>54</v>
      </c>
      <c r="C58" s="390" t="s">
        <v>902</v>
      </c>
      <c r="F58" s="390"/>
      <c r="G58" s="394"/>
      <c r="H58" s="392" t="s">
        <v>902</v>
      </c>
      <c r="I58" s="398" t="s">
        <v>902</v>
      </c>
      <c r="J58" s="390" t="s">
        <v>902</v>
      </c>
      <c r="K58" s="396"/>
      <c r="L58" s="396"/>
      <c r="M58" s="396" t="s">
        <v>902</v>
      </c>
      <c r="N58" s="391" t="s">
        <v>902</v>
      </c>
      <c r="O58" s="396" t="s">
        <v>902</v>
      </c>
      <c r="P58" s="396" t="s">
        <v>902</v>
      </c>
      <c r="U58" t="str">
        <f t="shared" si="0"/>
        <v>##</v>
      </c>
    </row>
    <row r="59" spans="1:21" ht="13.5" hidden="1">
      <c r="A59" s="390">
        <v>55</v>
      </c>
      <c r="B59" s="390">
        <v>55</v>
      </c>
      <c r="C59" s="390">
        <v>23260007</v>
      </c>
      <c r="D59" s="390">
        <v>23</v>
      </c>
      <c r="E59" s="390">
        <v>26</v>
      </c>
      <c r="F59" s="390">
        <v>7</v>
      </c>
      <c r="G59" s="394"/>
      <c r="H59" s="392">
        <v>44969</v>
      </c>
      <c r="I59" s="398" t="s">
        <v>2054</v>
      </c>
      <c r="J59" s="390" t="s">
        <v>902</v>
      </c>
      <c r="K59" s="396" t="s">
        <v>2055</v>
      </c>
      <c r="L59" s="396" t="s">
        <v>2056</v>
      </c>
      <c r="M59" s="396"/>
      <c r="N59" s="391" t="e">
        <v>#N/A</v>
      </c>
      <c r="O59" s="396" t="e">
        <v>#N/A</v>
      </c>
      <c r="P59" s="396" t="s">
        <v>2041</v>
      </c>
      <c r="Q59" s="390">
        <v>1</v>
      </c>
      <c r="R59" s="390">
        <v>12</v>
      </c>
      <c r="S59" s="390" t="s">
        <v>914</v>
      </c>
      <c r="U59">
        <f t="shared" si="0"/>
      </c>
    </row>
    <row r="60" spans="1:21" ht="13.5" hidden="1">
      <c r="A60" s="390">
        <v>56</v>
      </c>
      <c r="B60" s="390">
        <v>56</v>
      </c>
      <c r="C60" s="390" t="s">
        <v>902</v>
      </c>
      <c r="F60" s="390"/>
      <c r="G60" s="394"/>
      <c r="H60" s="392" t="s">
        <v>902</v>
      </c>
      <c r="I60" s="395" t="s">
        <v>902</v>
      </c>
      <c r="J60" s="390" t="s">
        <v>902</v>
      </c>
      <c r="K60" s="396" t="s">
        <v>2057</v>
      </c>
      <c r="L60" s="396" t="s">
        <v>2058</v>
      </c>
      <c r="M60" s="396" t="s">
        <v>902</v>
      </c>
      <c r="N60" s="391" t="s">
        <v>902</v>
      </c>
      <c r="O60" s="396" t="s">
        <v>902</v>
      </c>
      <c r="P60" s="396" t="s">
        <v>902</v>
      </c>
      <c r="Q60" s="390">
        <v>1</v>
      </c>
      <c r="R60" s="390">
        <v>2</v>
      </c>
      <c r="S60" s="390" t="s">
        <v>930</v>
      </c>
      <c r="U60" t="str">
        <f t="shared" si="0"/>
        <v>##</v>
      </c>
    </row>
    <row r="61" spans="1:21" ht="13.5" hidden="1">
      <c r="A61" s="390">
        <v>57</v>
      </c>
      <c r="B61" s="390">
        <v>57</v>
      </c>
      <c r="C61" s="390" t="s">
        <v>902</v>
      </c>
      <c r="F61" s="390"/>
      <c r="G61" s="390"/>
      <c r="H61" s="392" t="s">
        <v>902</v>
      </c>
      <c r="I61" s="398" t="s">
        <v>902</v>
      </c>
      <c r="J61" s="390" t="s">
        <v>902</v>
      </c>
      <c r="K61" s="391" t="s">
        <v>173</v>
      </c>
      <c r="L61" s="391" t="s">
        <v>173</v>
      </c>
      <c r="M61" s="391" t="s">
        <v>902</v>
      </c>
      <c r="N61" s="391" t="s">
        <v>902</v>
      </c>
      <c r="O61" s="396" t="s">
        <v>902</v>
      </c>
      <c r="P61" s="396" t="s">
        <v>902</v>
      </c>
      <c r="Q61" s="390">
        <v>1</v>
      </c>
      <c r="R61" s="390">
        <v>2</v>
      </c>
      <c r="S61" s="390" t="s">
        <v>930</v>
      </c>
      <c r="U61" t="str">
        <f t="shared" si="0"/>
        <v>##</v>
      </c>
    </row>
    <row r="62" spans="1:21" ht="13.5" hidden="1">
      <c r="A62" s="390">
        <v>58</v>
      </c>
      <c r="B62" s="390">
        <v>58</v>
      </c>
      <c r="C62" s="390" t="s">
        <v>902</v>
      </c>
      <c r="F62" s="390">
        <v>451</v>
      </c>
      <c r="G62" s="394"/>
      <c r="H62" s="392" t="s">
        <v>902</v>
      </c>
      <c r="I62" s="395" t="s">
        <v>902</v>
      </c>
      <c r="J62" s="390" t="s">
        <v>902</v>
      </c>
      <c r="K62" s="396" t="s">
        <v>2059</v>
      </c>
      <c r="L62" s="396" t="s">
        <v>2060</v>
      </c>
      <c r="M62" s="396" t="s">
        <v>902</v>
      </c>
      <c r="N62" s="391" t="s">
        <v>902</v>
      </c>
      <c r="O62" s="396" t="s">
        <v>902</v>
      </c>
      <c r="P62" s="396" t="s">
        <v>902</v>
      </c>
      <c r="Q62" s="390">
        <v>2</v>
      </c>
      <c r="R62" s="390">
        <v>12</v>
      </c>
      <c r="S62" s="390" t="s">
        <v>914</v>
      </c>
      <c r="U62" t="str">
        <f t="shared" si="0"/>
        <v>##</v>
      </c>
    </row>
    <row r="63" spans="1:21" ht="13.5" hidden="1">
      <c r="A63" s="390">
        <v>59</v>
      </c>
      <c r="B63" s="390">
        <v>59</v>
      </c>
      <c r="C63" s="390" t="s">
        <v>902</v>
      </c>
      <c r="F63" s="390">
        <v>452</v>
      </c>
      <c r="G63" s="390"/>
      <c r="H63" s="392" t="s">
        <v>902</v>
      </c>
      <c r="I63" s="395" t="s">
        <v>902</v>
      </c>
      <c r="J63" s="390" t="s">
        <v>902</v>
      </c>
      <c r="K63" s="397" t="s">
        <v>931</v>
      </c>
      <c r="L63" s="397" t="s">
        <v>932</v>
      </c>
      <c r="M63" s="391" t="s">
        <v>902</v>
      </c>
      <c r="N63" s="391" t="s">
        <v>902</v>
      </c>
      <c r="O63" s="396" t="s">
        <v>902</v>
      </c>
      <c r="P63" s="396" t="s">
        <v>902</v>
      </c>
      <c r="Q63" s="390">
        <v>2</v>
      </c>
      <c r="R63" s="390">
        <v>12</v>
      </c>
      <c r="S63" s="390" t="s">
        <v>914</v>
      </c>
      <c r="U63" t="str">
        <f t="shared" si="0"/>
        <v>##</v>
      </c>
    </row>
    <row r="64" spans="1:21" ht="13.5" hidden="1">
      <c r="A64" s="390">
        <v>60</v>
      </c>
      <c r="B64" s="390">
        <v>60</v>
      </c>
      <c r="C64" s="390" t="s">
        <v>902</v>
      </c>
      <c r="F64" s="390">
        <v>453</v>
      </c>
      <c r="G64" s="390"/>
      <c r="H64" s="392" t="s">
        <v>902</v>
      </c>
      <c r="I64" s="395" t="s">
        <v>902</v>
      </c>
      <c r="J64" s="390" t="s">
        <v>902</v>
      </c>
      <c r="K64" s="397" t="s">
        <v>933</v>
      </c>
      <c r="L64" s="397" t="s">
        <v>934</v>
      </c>
      <c r="M64" s="391" t="s">
        <v>902</v>
      </c>
      <c r="N64" s="391" t="s">
        <v>902</v>
      </c>
      <c r="O64" s="396" t="s">
        <v>902</v>
      </c>
      <c r="P64" s="396" t="s">
        <v>902</v>
      </c>
      <c r="Q64" s="390">
        <v>1</v>
      </c>
      <c r="R64" s="390">
        <v>12</v>
      </c>
      <c r="S64" s="390" t="s">
        <v>914</v>
      </c>
      <c r="U64" t="str">
        <f t="shared" si="0"/>
        <v>##</v>
      </c>
    </row>
    <row r="65" spans="1:21" ht="13.5" hidden="1">
      <c r="A65" s="390">
        <v>61</v>
      </c>
      <c r="B65" s="390">
        <v>61</v>
      </c>
      <c r="C65" s="390" t="s">
        <v>902</v>
      </c>
      <c r="F65" s="390"/>
      <c r="G65" s="390"/>
      <c r="H65" s="392" t="s">
        <v>902</v>
      </c>
      <c r="I65" s="395" t="s">
        <v>902</v>
      </c>
      <c r="J65" s="390" t="s">
        <v>902</v>
      </c>
      <c r="K65" s="397" t="s">
        <v>2061</v>
      </c>
      <c r="L65" s="397" t="s">
        <v>2062</v>
      </c>
      <c r="M65" s="391" t="s">
        <v>902</v>
      </c>
      <c r="N65" s="391" t="s">
        <v>902</v>
      </c>
      <c r="O65" s="396" t="s">
        <v>902</v>
      </c>
      <c r="P65" s="396" t="s">
        <v>902</v>
      </c>
      <c r="Q65" s="390">
        <v>2</v>
      </c>
      <c r="R65" s="390">
        <v>12</v>
      </c>
      <c r="S65" s="390" t="s">
        <v>914</v>
      </c>
      <c r="U65" t="str">
        <f t="shared" si="0"/>
        <v>##</v>
      </c>
    </row>
    <row r="66" spans="1:21" ht="13.5" hidden="1">
      <c r="A66" s="390">
        <v>62</v>
      </c>
      <c r="B66" s="390">
        <v>62</v>
      </c>
      <c r="C66" s="390" t="s">
        <v>902</v>
      </c>
      <c r="F66" s="390"/>
      <c r="G66" s="390"/>
      <c r="H66" s="392" t="s">
        <v>902</v>
      </c>
      <c r="I66" s="395" t="s">
        <v>902</v>
      </c>
      <c r="J66" s="390" t="s">
        <v>902</v>
      </c>
      <c r="K66" s="396"/>
      <c r="L66" s="396"/>
      <c r="M66" s="396" t="s">
        <v>902</v>
      </c>
      <c r="N66" s="391" t="s">
        <v>902</v>
      </c>
      <c r="O66" s="396" t="s">
        <v>902</v>
      </c>
      <c r="P66" s="396" t="s">
        <v>902</v>
      </c>
      <c r="U66" t="str">
        <f t="shared" si="0"/>
        <v>##</v>
      </c>
    </row>
    <row r="67" spans="1:21" ht="13.5" hidden="1">
      <c r="A67" s="390">
        <v>63</v>
      </c>
      <c r="B67" s="390">
        <v>63</v>
      </c>
      <c r="C67" s="390" t="s">
        <v>902</v>
      </c>
      <c r="F67" s="390">
        <v>701</v>
      </c>
      <c r="G67" s="390"/>
      <c r="H67" s="392" t="s">
        <v>902</v>
      </c>
      <c r="I67" s="395" t="s">
        <v>902</v>
      </c>
      <c r="J67" s="390" t="s">
        <v>902</v>
      </c>
      <c r="K67" s="396" t="s">
        <v>174</v>
      </c>
      <c r="L67" s="396" t="s">
        <v>175</v>
      </c>
      <c r="M67" s="396" t="s">
        <v>902</v>
      </c>
      <c r="N67" s="391" t="s">
        <v>902</v>
      </c>
      <c r="O67" s="396" t="s">
        <v>902</v>
      </c>
      <c r="P67" s="396" t="s">
        <v>902</v>
      </c>
      <c r="Q67" s="390">
        <v>1</v>
      </c>
      <c r="R67" s="390">
        <v>12</v>
      </c>
      <c r="S67" s="390" t="s">
        <v>914</v>
      </c>
      <c r="U67" t="str">
        <f t="shared" si="0"/>
        <v>##</v>
      </c>
    </row>
    <row r="68" spans="1:21" ht="13.5" hidden="1">
      <c r="A68" s="390">
        <v>64</v>
      </c>
      <c r="B68" s="390">
        <v>64</v>
      </c>
      <c r="C68" s="390" t="s">
        <v>902</v>
      </c>
      <c r="F68" s="390"/>
      <c r="G68" s="390"/>
      <c r="H68" s="392" t="s">
        <v>902</v>
      </c>
      <c r="I68" s="395" t="s">
        <v>902</v>
      </c>
      <c r="J68" s="390" t="s">
        <v>902</v>
      </c>
      <c r="K68" s="396"/>
      <c r="L68" s="396"/>
      <c r="M68" s="396" t="s">
        <v>902</v>
      </c>
      <c r="N68" s="391" t="s">
        <v>902</v>
      </c>
      <c r="O68" s="396" t="s">
        <v>902</v>
      </c>
      <c r="P68" s="396" t="s">
        <v>902</v>
      </c>
      <c r="U68" t="str">
        <f t="shared" si="0"/>
        <v>##</v>
      </c>
    </row>
    <row r="69" spans="1:21" ht="13.5" hidden="1">
      <c r="A69" s="390">
        <v>65</v>
      </c>
      <c r="B69" s="390">
        <v>65</v>
      </c>
      <c r="C69" s="390" t="s">
        <v>902</v>
      </c>
      <c r="F69" s="390"/>
      <c r="G69" s="394"/>
      <c r="H69" s="392" t="s">
        <v>902</v>
      </c>
      <c r="I69" s="395" t="s">
        <v>902</v>
      </c>
      <c r="J69" s="390" t="s">
        <v>902</v>
      </c>
      <c r="K69" s="396"/>
      <c r="L69" s="396"/>
      <c r="M69" s="396" t="s">
        <v>902</v>
      </c>
      <c r="N69" s="391" t="s">
        <v>902</v>
      </c>
      <c r="O69" s="396" t="s">
        <v>902</v>
      </c>
      <c r="P69" s="396" t="s">
        <v>902</v>
      </c>
      <c r="U69" t="str">
        <f t="shared" si="0"/>
        <v>##</v>
      </c>
    </row>
    <row r="70" spans="1:21" ht="13.5" hidden="1">
      <c r="A70" s="390">
        <v>66</v>
      </c>
      <c r="C70" s="390" t="s">
        <v>902</v>
      </c>
      <c r="F70" s="390"/>
      <c r="G70" s="390"/>
      <c r="H70" s="392" t="s">
        <v>902</v>
      </c>
      <c r="I70" s="395" t="s">
        <v>902</v>
      </c>
      <c r="J70" s="390" t="s">
        <v>902</v>
      </c>
      <c r="K70" s="396"/>
      <c r="L70" s="396"/>
      <c r="M70" s="396" t="s">
        <v>902</v>
      </c>
      <c r="N70" s="391" t="s">
        <v>902</v>
      </c>
      <c r="O70" s="396" t="s">
        <v>902</v>
      </c>
      <c r="P70" s="396" t="s">
        <v>902</v>
      </c>
      <c r="U70" t="str">
        <f t="shared" si="0"/>
        <v>##</v>
      </c>
    </row>
    <row r="71" spans="1:21" ht="13.5" hidden="1">
      <c r="A71" s="390">
        <v>67</v>
      </c>
      <c r="C71" s="390" t="s">
        <v>902</v>
      </c>
      <c r="F71" s="390"/>
      <c r="G71" s="394"/>
      <c r="H71" s="392" t="s">
        <v>902</v>
      </c>
      <c r="I71" s="395" t="s">
        <v>902</v>
      </c>
      <c r="J71" s="390" t="s">
        <v>902</v>
      </c>
      <c r="K71" s="396"/>
      <c r="L71" s="396"/>
      <c r="M71" s="396" t="s">
        <v>902</v>
      </c>
      <c r="N71" s="391" t="s">
        <v>902</v>
      </c>
      <c r="O71" s="396" t="s">
        <v>902</v>
      </c>
      <c r="P71" s="396" t="s">
        <v>902</v>
      </c>
      <c r="U71" t="str">
        <f aca="true" t="shared" si="1" ref="U71:U134">IF(C71="","##",IF(C71=C70,"##",""))</f>
        <v>##</v>
      </c>
    </row>
    <row r="72" spans="1:21" ht="13.5" hidden="1">
      <c r="A72" s="390">
        <v>68</v>
      </c>
      <c r="C72" s="390" t="s">
        <v>902</v>
      </c>
      <c r="F72" s="390"/>
      <c r="G72" s="394"/>
      <c r="H72" s="392" t="s">
        <v>902</v>
      </c>
      <c r="I72" s="395" t="s">
        <v>902</v>
      </c>
      <c r="J72" s="390" t="s">
        <v>902</v>
      </c>
      <c r="K72" s="396"/>
      <c r="L72" s="396"/>
      <c r="M72" s="396" t="s">
        <v>902</v>
      </c>
      <c r="N72" s="391" t="s">
        <v>902</v>
      </c>
      <c r="O72" s="396" t="s">
        <v>902</v>
      </c>
      <c r="P72" s="396" t="s">
        <v>902</v>
      </c>
      <c r="U72" t="str">
        <f t="shared" si="1"/>
        <v>##</v>
      </c>
    </row>
    <row r="73" spans="6:21" ht="13.5" hidden="1">
      <c r="F73" s="390"/>
      <c r="G73" s="394"/>
      <c r="I73" s="395" t="s">
        <v>902</v>
      </c>
      <c r="K73" s="396"/>
      <c r="L73" s="396"/>
      <c r="M73" s="396" t="s">
        <v>902</v>
      </c>
      <c r="N73" s="391" t="s">
        <v>902</v>
      </c>
      <c r="O73" s="396" t="s">
        <v>902</v>
      </c>
      <c r="P73" s="396" t="s">
        <v>902</v>
      </c>
      <c r="U73" t="str">
        <f t="shared" si="1"/>
        <v>##</v>
      </c>
    </row>
    <row r="74" spans="1:21" ht="13.5" hidden="1">
      <c r="A74" s="390">
        <v>69</v>
      </c>
      <c r="C74" s="390" t="s">
        <v>902</v>
      </c>
      <c r="F74" s="390"/>
      <c r="G74" s="390"/>
      <c r="H74" s="392" t="s">
        <v>902</v>
      </c>
      <c r="I74" s="395" t="s">
        <v>902</v>
      </c>
      <c r="J74" s="390" t="s">
        <v>902</v>
      </c>
      <c r="K74" s="396"/>
      <c r="L74" s="396"/>
      <c r="M74" s="396" t="s">
        <v>902</v>
      </c>
      <c r="N74" s="391" t="s">
        <v>902</v>
      </c>
      <c r="O74" s="396" t="s">
        <v>902</v>
      </c>
      <c r="P74" s="396" t="s">
        <v>902</v>
      </c>
      <c r="U74" t="str">
        <f t="shared" si="1"/>
        <v>##</v>
      </c>
    </row>
    <row r="75" spans="1:21" ht="13.5" hidden="1">
      <c r="A75" s="390">
        <v>70</v>
      </c>
      <c r="C75" s="390" t="s">
        <v>902</v>
      </c>
      <c r="F75" s="390"/>
      <c r="G75" s="390"/>
      <c r="H75" s="392" t="s">
        <v>902</v>
      </c>
      <c r="I75" s="395" t="s">
        <v>902</v>
      </c>
      <c r="J75" s="390" t="s">
        <v>902</v>
      </c>
      <c r="K75" s="396"/>
      <c r="L75" s="396"/>
      <c r="M75" s="396" t="s">
        <v>902</v>
      </c>
      <c r="N75" s="391" t="s">
        <v>902</v>
      </c>
      <c r="O75" s="396" t="s">
        <v>902</v>
      </c>
      <c r="P75" s="396" t="s">
        <v>902</v>
      </c>
      <c r="U75" t="str">
        <f t="shared" si="1"/>
        <v>##</v>
      </c>
    </row>
    <row r="76" spans="1:21" ht="13.5" hidden="1">
      <c r="A76" s="390">
        <v>71</v>
      </c>
      <c r="C76" s="390" t="s">
        <v>902</v>
      </c>
      <c r="F76" s="390"/>
      <c r="G76" s="390"/>
      <c r="H76" s="392" t="s">
        <v>902</v>
      </c>
      <c r="I76" s="395" t="s">
        <v>902</v>
      </c>
      <c r="J76" s="390" t="s">
        <v>902</v>
      </c>
      <c r="K76" s="396"/>
      <c r="L76" s="396"/>
      <c r="M76" s="396" t="s">
        <v>902</v>
      </c>
      <c r="N76" s="391" t="s">
        <v>902</v>
      </c>
      <c r="O76" s="396" t="s">
        <v>902</v>
      </c>
      <c r="P76" s="396" t="s">
        <v>902</v>
      </c>
      <c r="U76" t="str">
        <f t="shared" si="1"/>
        <v>##</v>
      </c>
    </row>
    <row r="77" spans="1:21" ht="13.5" hidden="1">
      <c r="A77" s="390">
        <v>72</v>
      </c>
      <c r="C77" s="390" t="s">
        <v>902</v>
      </c>
      <c r="F77" s="390"/>
      <c r="G77" s="394"/>
      <c r="H77" s="392" t="s">
        <v>902</v>
      </c>
      <c r="I77" s="395" t="s">
        <v>902</v>
      </c>
      <c r="J77" s="390" t="s">
        <v>902</v>
      </c>
      <c r="K77" s="396"/>
      <c r="L77" s="396"/>
      <c r="M77" s="396" t="s">
        <v>902</v>
      </c>
      <c r="N77" s="391" t="s">
        <v>902</v>
      </c>
      <c r="O77" s="396" t="s">
        <v>902</v>
      </c>
      <c r="P77" s="396" t="s">
        <v>902</v>
      </c>
      <c r="U77" t="str">
        <f t="shared" si="1"/>
        <v>##</v>
      </c>
    </row>
    <row r="78" spans="1:21" ht="13.5" hidden="1">
      <c r="A78" s="390">
        <v>73</v>
      </c>
      <c r="C78" s="390" t="s">
        <v>902</v>
      </c>
      <c r="F78" s="390"/>
      <c r="G78" s="390"/>
      <c r="H78" s="392" t="s">
        <v>902</v>
      </c>
      <c r="I78" s="398" t="s">
        <v>902</v>
      </c>
      <c r="J78" s="390" t="s">
        <v>902</v>
      </c>
      <c r="K78" s="396"/>
      <c r="L78" s="396"/>
      <c r="M78" s="396" t="s">
        <v>902</v>
      </c>
      <c r="N78" s="391" t="s">
        <v>902</v>
      </c>
      <c r="O78" s="396" t="s">
        <v>902</v>
      </c>
      <c r="P78" s="396" t="s">
        <v>902</v>
      </c>
      <c r="U78" t="str">
        <f t="shared" si="1"/>
        <v>##</v>
      </c>
    </row>
    <row r="79" spans="1:21" ht="13.5" hidden="1">
      <c r="A79" s="390">
        <v>74</v>
      </c>
      <c r="C79" s="390" t="s">
        <v>902</v>
      </c>
      <c r="F79" s="390"/>
      <c r="G79" s="394"/>
      <c r="H79" s="392" t="s">
        <v>902</v>
      </c>
      <c r="I79" s="395" t="s">
        <v>902</v>
      </c>
      <c r="J79" s="390" t="s">
        <v>902</v>
      </c>
      <c r="K79" s="396"/>
      <c r="L79" s="396"/>
      <c r="M79" s="396" t="s">
        <v>902</v>
      </c>
      <c r="N79" s="391" t="s">
        <v>902</v>
      </c>
      <c r="O79" s="396" t="s">
        <v>902</v>
      </c>
      <c r="P79" s="396" t="s">
        <v>902</v>
      </c>
      <c r="U79" t="str">
        <f t="shared" si="1"/>
        <v>##</v>
      </c>
    </row>
    <row r="80" spans="1:21" ht="13.5" hidden="1">
      <c r="A80" s="390">
        <v>75</v>
      </c>
      <c r="C80" s="390" t="s">
        <v>902</v>
      </c>
      <c r="F80" s="390"/>
      <c r="G80" s="394"/>
      <c r="H80" s="392" t="s">
        <v>902</v>
      </c>
      <c r="I80" s="395" t="s">
        <v>902</v>
      </c>
      <c r="J80" s="390" t="s">
        <v>902</v>
      </c>
      <c r="K80" s="396"/>
      <c r="L80" s="396"/>
      <c r="M80" s="396" t="s">
        <v>902</v>
      </c>
      <c r="N80" s="391" t="s">
        <v>902</v>
      </c>
      <c r="O80" s="396" t="s">
        <v>902</v>
      </c>
      <c r="P80" s="396" t="s">
        <v>902</v>
      </c>
      <c r="U80" t="str">
        <f t="shared" si="1"/>
        <v>##</v>
      </c>
    </row>
    <row r="81" spans="1:21" ht="13.5" hidden="1">
      <c r="A81" s="390">
        <v>76</v>
      </c>
      <c r="C81" s="390" t="s">
        <v>902</v>
      </c>
      <c r="F81" s="390"/>
      <c r="G81" s="390"/>
      <c r="H81" s="392" t="s">
        <v>902</v>
      </c>
      <c r="I81" s="395" t="s">
        <v>902</v>
      </c>
      <c r="J81" s="390" t="s">
        <v>902</v>
      </c>
      <c r="K81" s="397"/>
      <c r="L81" s="397"/>
      <c r="M81" s="396" t="s">
        <v>902</v>
      </c>
      <c r="N81" s="391" t="s">
        <v>902</v>
      </c>
      <c r="O81" s="396" t="s">
        <v>902</v>
      </c>
      <c r="P81" s="396" t="s">
        <v>902</v>
      </c>
      <c r="U81" t="str">
        <f t="shared" si="1"/>
        <v>##</v>
      </c>
    </row>
    <row r="82" spans="1:21" ht="13.5" hidden="1">
      <c r="A82" s="390">
        <v>77</v>
      </c>
      <c r="C82" s="390" t="s">
        <v>902</v>
      </c>
      <c r="F82" s="390"/>
      <c r="G82" s="394"/>
      <c r="H82" s="392" t="s">
        <v>902</v>
      </c>
      <c r="I82" s="395" t="s">
        <v>902</v>
      </c>
      <c r="J82" s="390" t="s">
        <v>902</v>
      </c>
      <c r="K82" s="396"/>
      <c r="L82" s="396"/>
      <c r="M82" s="396" t="s">
        <v>902</v>
      </c>
      <c r="N82" s="391" t="s">
        <v>902</v>
      </c>
      <c r="O82" s="396" t="s">
        <v>902</v>
      </c>
      <c r="P82" s="396" t="s">
        <v>902</v>
      </c>
      <c r="U82" t="str">
        <f t="shared" si="1"/>
        <v>##</v>
      </c>
    </row>
    <row r="83" spans="1:21" ht="13.5" hidden="1">
      <c r="A83" s="390">
        <v>78</v>
      </c>
      <c r="C83" s="390" t="s">
        <v>902</v>
      </c>
      <c r="F83" s="390"/>
      <c r="G83" s="394"/>
      <c r="H83" s="392" t="s">
        <v>902</v>
      </c>
      <c r="I83" s="395" t="s">
        <v>902</v>
      </c>
      <c r="J83" s="390" t="s">
        <v>902</v>
      </c>
      <c r="K83" s="396"/>
      <c r="L83" s="396"/>
      <c r="M83" s="396" t="s">
        <v>902</v>
      </c>
      <c r="N83" s="391" t="s">
        <v>902</v>
      </c>
      <c r="O83" s="396" t="s">
        <v>902</v>
      </c>
      <c r="P83" s="396" t="s">
        <v>902</v>
      </c>
      <c r="U83" t="str">
        <f t="shared" si="1"/>
        <v>##</v>
      </c>
    </row>
    <row r="84" spans="1:21" ht="13.5">
      <c r="A84" s="390">
        <v>79</v>
      </c>
      <c r="C84" s="390">
        <v>22260782</v>
      </c>
      <c r="D84" s="390">
        <v>22</v>
      </c>
      <c r="E84" s="390">
        <v>26</v>
      </c>
      <c r="F84" s="390">
        <v>782</v>
      </c>
      <c r="G84" s="399"/>
      <c r="H84" s="392">
        <v>44766</v>
      </c>
      <c r="I84" s="395" t="s">
        <v>2063</v>
      </c>
      <c r="J84" s="390">
        <v>75</v>
      </c>
      <c r="K84" s="397" t="s">
        <v>942</v>
      </c>
      <c r="L84" s="397" t="s">
        <v>942</v>
      </c>
      <c r="M84" s="396">
        <v>262030</v>
      </c>
      <c r="N84" s="391">
        <v>3</v>
      </c>
      <c r="O84" s="396" t="s">
        <v>917</v>
      </c>
      <c r="P84" s="396" t="s">
        <v>917</v>
      </c>
      <c r="Q84" s="390">
        <v>1</v>
      </c>
      <c r="R84" s="390">
        <v>12</v>
      </c>
      <c r="S84" s="390" t="s">
        <v>914</v>
      </c>
      <c r="U84">
        <f t="shared" si="1"/>
      </c>
    </row>
    <row r="85" spans="1:21" ht="13.5" hidden="1">
      <c r="A85" s="390">
        <v>80</v>
      </c>
      <c r="C85" s="390" t="s">
        <v>902</v>
      </c>
      <c r="F85" s="390"/>
      <c r="G85" s="390"/>
      <c r="H85" s="392" t="s">
        <v>902</v>
      </c>
      <c r="I85" s="398" t="s">
        <v>902</v>
      </c>
      <c r="J85" s="390" t="s">
        <v>902</v>
      </c>
      <c r="K85" s="396"/>
      <c r="L85" s="396"/>
      <c r="M85" s="396" t="s">
        <v>902</v>
      </c>
      <c r="N85" s="391" t="s">
        <v>902</v>
      </c>
      <c r="O85" s="396" t="s">
        <v>902</v>
      </c>
      <c r="P85" s="396" t="s">
        <v>902</v>
      </c>
      <c r="U85" t="str">
        <f t="shared" si="1"/>
        <v>##</v>
      </c>
    </row>
    <row r="86" spans="1:21" ht="13.5">
      <c r="A86" s="390">
        <v>81</v>
      </c>
      <c r="B86" s="390">
        <v>66</v>
      </c>
      <c r="C86" s="390">
        <v>22260721</v>
      </c>
      <c r="D86" s="390">
        <v>22</v>
      </c>
      <c r="E86" s="390">
        <v>26</v>
      </c>
      <c r="F86" s="390">
        <v>721</v>
      </c>
      <c r="G86" s="394"/>
      <c r="H86" s="392">
        <v>44680</v>
      </c>
      <c r="I86" s="395" t="s">
        <v>2064</v>
      </c>
      <c r="J86" s="390">
        <v>71</v>
      </c>
      <c r="K86" s="396" t="s">
        <v>2065</v>
      </c>
      <c r="L86" s="396" t="s">
        <v>2066</v>
      </c>
      <c r="M86" s="396">
        <v>264020</v>
      </c>
      <c r="N86" s="391">
        <v>7</v>
      </c>
      <c r="O86" s="396" t="s">
        <v>935</v>
      </c>
      <c r="P86" s="396" t="s">
        <v>935</v>
      </c>
      <c r="Q86" s="390">
        <v>1</v>
      </c>
      <c r="R86" s="390">
        <v>3</v>
      </c>
      <c r="S86" s="390" t="s">
        <v>928</v>
      </c>
      <c r="U86">
        <f t="shared" si="1"/>
      </c>
    </row>
    <row r="87" spans="1:21" ht="13.5">
      <c r="A87" s="390">
        <v>82</v>
      </c>
      <c r="B87" s="390">
        <v>67</v>
      </c>
      <c r="C87" s="390">
        <v>22260722</v>
      </c>
      <c r="D87" s="390">
        <v>22</v>
      </c>
      <c r="E87" s="390">
        <v>26</v>
      </c>
      <c r="F87" s="390">
        <v>722</v>
      </c>
      <c r="G87" s="394"/>
      <c r="H87" s="392">
        <v>44709</v>
      </c>
      <c r="I87" s="395" t="s">
        <v>2067</v>
      </c>
      <c r="K87" s="396" t="s">
        <v>2068</v>
      </c>
      <c r="L87" s="396" t="s">
        <v>2069</v>
      </c>
      <c r="M87" s="396">
        <v>264020</v>
      </c>
      <c r="N87" s="391">
        <v>7</v>
      </c>
      <c r="O87" s="396" t="s">
        <v>935</v>
      </c>
      <c r="P87" s="396" t="s">
        <v>935</v>
      </c>
      <c r="Q87" s="390">
        <v>6</v>
      </c>
      <c r="R87" s="390">
        <v>3</v>
      </c>
      <c r="S87" s="390" t="s">
        <v>928</v>
      </c>
      <c r="U87">
        <f t="shared" si="1"/>
      </c>
    </row>
    <row r="88" spans="1:21" ht="13.5" customHeight="1">
      <c r="A88" s="390">
        <v>83</v>
      </c>
      <c r="B88" s="390">
        <v>68</v>
      </c>
      <c r="C88" s="390">
        <v>22260723</v>
      </c>
      <c r="D88" s="390">
        <v>22</v>
      </c>
      <c r="E88" s="390">
        <v>26</v>
      </c>
      <c r="F88" s="390">
        <v>723</v>
      </c>
      <c r="G88" s="394"/>
      <c r="H88" s="392">
        <v>44807</v>
      </c>
      <c r="I88" s="395" t="s">
        <v>2070</v>
      </c>
      <c r="J88" s="390">
        <v>72</v>
      </c>
      <c r="K88" s="396" t="s">
        <v>2071</v>
      </c>
      <c r="L88" s="396" t="s">
        <v>2071</v>
      </c>
      <c r="M88" s="396">
        <v>262030</v>
      </c>
      <c r="N88" s="391">
        <v>3</v>
      </c>
      <c r="O88" s="396" t="s">
        <v>917</v>
      </c>
      <c r="P88" s="396" t="s">
        <v>917</v>
      </c>
      <c r="Q88" s="390">
        <v>1</v>
      </c>
      <c r="R88" s="390">
        <v>3</v>
      </c>
      <c r="S88" s="390" t="s">
        <v>928</v>
      </c>
      <c r="U88">
        <f t="shared" si="1"/>
      </c>
    </row>
    <row r="89" spans="1:21" ht="13.5" customHeight="1" hidden="1">
      <c r="A89" s="390">
        <v>84</v>
      </c>
      <c r="B89" s="390">
        <v>69</v>
      </c>
      <c r="C89" s="390" t="s">
        <v>902</v>
      </c>
      <c r="F89" s="390"/>
      <c r="G89" s="394"/>
      <c r="H89" s="392" t="s">
        <v>902</v>
      </c>
      <c r="I89" s="395" t="s">
        <v>902</v>
      </c>
      <c r="J89" s="390" t="s">
        <v>902</v>
      </c>
      <c r="K89" s="396"/>
      <c r="L89" s="396"/>
      <c r="M89" s="396" t="s">
        <v>902</v>
      </c>
      <c r="N89" s="391" t="s">
        <v>902</v>
      </c>
      <c r="O89" s="396" t="s">
        <v>902</v>
      </c>
      <c r="P89" s="396" t="s">
        <v>902</v>
      </c>
      <c r="U89" t="str">
        <f t="shared" si="1"/>
        <v>##</v>
      </c>
    </row>
    <row r="90" spans="1:21" ht="13.5" customHeight="1" hidden="1">
      <c r="A90" s="390">
        <v>85</v>
      </c>
      <c r="C90" s="390" t="s">
        <v>902</v>
      </c>
      <c r="F90" s="390"/>
      <c r="G90" s="394"/>
      <c r="H90" s="392" t="s">
        <v>902</v>
      </c>
      <c r="I90" s="395" t="s">
        <v>902</v>
      </c>
      <c r="J90" s="390" t="s">
        <v>902</v>
      </c>
      <c r="K90" s="396"/>
      <c r="L90" s="396"/>
      <c r="M90" s="396" t="s">
        <v>902</v>
      </c>
      <c r="N90" s="391" t="s">
        <v>902</v>
      </c>
      <c r="O90" s="396" t="s">
        <v>902</v>
      </c>
      <c r="P90" s="396" t="s">
        <v>902</v>
      </c>
      <c r="U90" t="str">
        <f t="shared" si="1"/>
        <v>##</v>
      </c>
    </row>
    <row r="91" spans="1:21" ht="13.5" customHeight="1" hidden="1">
      <c r="A91" s="390">
        <v>86</v>
      </c>
      <c r="C91" s="390" t="s">
        <v>902</v>
      </c>
      <c r="F91" s="390"/>
      <c r="G91" s="394"/>
      <c r="H91" s="392" t="s">
        <v>902</v>
      </c>
      <c r="I91" s="395" t="s">
        <v>902</v>
      </c>
      <c r="J91" s="390" t="s">
        <v>902</v>
      </c>
      <c r="K91" s="396"/>
      <c r="L91" s="396"/>
      <c r="M91" s="396" t="s">
        <v>902</v>
      </c>
      <c r="N91" s="391" t="s">
        <v>902</v>
      </c>
      <c r="O91" s="396" t="s">
        <v>902</v>
      </c>
      <c r="P91" s="396" t="s">
        <v>902</v>
      </c>
      <c r="U91" t="str">
        <f t="shared" si="1"/>
        <v>##</v>
      </c>
    </row>
    <row r="92" spans="1:21" ht="13.5" customHeight="1" hidden="1">
      <c r="A92" s="390">
        <v>87</v>
      </c>
      <c r="C92" s="390" t="s">
        <v>902</v>
      </c>
      <c r="F92" s="390"/>
      <c r="G92" s="390"/>
      <c r="H92" s="392" t="s">
        <v>902</v>
      </c>
      <c r="I92" s="398" t="s">
        <v>902</v>
      </c>
      <c r="J92" s="390" t="s">
        <v>902</v>
      </c>
      <c r="K92" s="396"/>
      <c r="L92" s="396"/>
      <c r="M92" s="396" t="s">
        <v>902</v>
      </c>
      <c r="N92" s="391" t="s">
        <v>902</v>
      </c>
      <c r="O92" s="396" t="s">
        <v>902</v>
      </c>
      <c r="P92" s="396" t="s">
        <v>902</v>
      </c>
      <c r="U92" t="str">
        <f t="shared" si="1"/>
        <v>##</v>
      </c>
    </row>
    <row r="93" spans="1:21" ht="13.5" customHeight="1" hidden="1">
      <c r="A93" s="390">
        <v>88</v>
      </c>
      <c r="C93" s="390" t="s">
        <v>902</v>
      </c>
      <c r="F93" s="390"/>
      <c r="G93" s="394"/>
      <c r="H93" s="392" t="s">
        <v>902</v>
      </c>
      <c r="I93" s="395" t="s">
        <v>902</v>
      </c>
      <c r="J93" s="390" t="s">
        <v>902</v>
      </c>
      <c r="K93" s="396"/>
      <c r="L93" s="396"/>
      <c r="M93" s="396" t="s">
        <v>902</v>
      </c>
      <c r="N93" s="391" t="s">
        <v>902</v>
      </c>
      <c r="O93" s="396" t="s">
        <v>902</v>
      </c>
      <c r="P93" s="396" t="s">
        <v>902</v>
      </c>
      <c r="U93" t="str">
        <f t="shared" si="1"/>
        <v>##</v>
      </c>
    </row>
    <row r="94" spans="1:21" ht="13.5" customHeight="1" hidden="1">
      <c r="A94" s="390">
        <v>89</v>
      </c>
      <c r="C94" s="390" t="s">
        <v>902</v>
      </c>
      <c r="F94" s="390"/>
      <c r="G94" s="394"/>
      <c r="H94" s="392" t="s">
        <v>902</v>
      </c>
      <c r="I94" s="395" t="s">
        <v>902</v>
      </c>
      <c r="J94" s="390" t="s">
        <v>902</v>
      </c>
      <c r="K94" s="396"/>
      <c r="L94" s="396"/>
      <c r="M94" s="396" t="s">
        <v>902</v>
      </c>
      <c r="N94" s="391" t="s">
        <v>902</v>
      </c>
      <c r="O94" s="396" t="s">
        <v>902</v>
      </c>
      <c r="P94" s="396" t="s">
        <v>902</v>
      </c>
      <c r="U94" t="str">
        <f t="shared" si="1"/>
        <v>##</v>
      </c>
    </row>
    <row r="95" spans="1:21" ht="13.5" customHeight="1" hidden="1">
      <c r="A95" s="390">
        <v>90</v>
      </c>
      <c r="C95" s="390" t="s">
        <v>902</v>
      </c>
      <c r="F95" s="390"/>
      <c r="G95" s="394"/>
      <c r="H95" s="392" t="s">
        <v>902</v>
      </c>
      <c r="I95" s="395" t="s">
        <v>902</v>
      </c>
      <c r="J95" s="390" t="s">
        <v>902</v>
      </c>
      <c r="K95" s="396"/>
      <c r="L95" s="396"/>
      <c r="M95" s="396" t="s">
        <v>902</v>
      </c>
      <c r="N95" s="391" t="s">
        <v>902</v>
      </c>
      <c r="O95" s="396" t="s">
        <v>902</v>
      </c>
      <c r="P95" s="396" t="s">
        <v>902</v>
      </c>
      <c r="U95" t="str">
        <f t="shared" si="1"/>
        <v>##</v>
      </c>
    </row>
    <row r="96" spans="1:21" ht="13.5" customHeight="1">
      <c r="A96" s="390">
        <v>91</v>
      </c>
      <c r="B96" s="390">
        <v>70</v>
      </c>
      <c r="C96" s="390">
        <v>22260741</v>
      </c>
      <c r="D96" s="390">
        <v>22</v>
      </c>
      <c r="E96" s="390">
        <v>26</v>
      </c>
      <c r="F96" s="390">
        <v>741</v>
      </c>
      <c r="G96" s="394"/>
      <c r="H96" s="392">
        <v>44723</v>
      </c>
      <c r="I96" s="395" t="s">
        <v>2072</v>
      </c>
      <c r="K96" s="396" t="s">
        <v>937</v>
      </c>
      <c r="L96" s="396" t="s">
        <v>937</v>
      </c>
      <c r="M96" s="396"/>
      <c r="N96" s="391" t="e">
        <v>#N/A</v>
      </c>
      <c r="O96" s="396" t="e">
        <v>#N/A</v>
      </c>
      <c r="P96" s="396" t="s">
        <v>2073</v>
      </c>
      <c r="Q96" s="390">
        <v>6</v>
      </c>
      <c r="R96" s="390">
        <v>4</v>
      </c>
      <c r="S96" s="390" t="s">
        <v>936</v>
      </c>
      <c r="U96">
        <f t="shared" si="1"/>
      </c>
    </row>
    <row r="97" spans="1:21" ht="13.5" customHeight="1" hidden="1">
      <c r="A97" s="390">
        <v>92</v>
      </c>
      <c r="C97" s="390" t="s">
        <v>902</v>
      </c>
      <c r="F97" s="390">
        <v>742</v>
      </c>
      <c r="G97" s="394"/>
      <c r="H97" s="392" t="s">
        <v>902</v>
      </c>
      <c r="I97" s="395" t="s">
        <v>902</v>
      </c>
      <c r="J97" s="390" t="s">
        <v>902</v>
      </c>
      <c r="K97" s="396" t="s">
        <v>2074</v>
      </c>
      <c r="L97" s="396" t="s">
        <v>2074</v>
      </c>
      <c r="M97" s="396"/>
      <c r="N97" s="391" t="s">
        <v>902</v>
      </c>
      <c r="O97" s="396" t="s">
        <v>902</v>
      </c>
      <c r="P97" s="396" t="s">
        <v>902</v>
      </c>
      <c r="Q97" s="390">
        <v>1</v>
      </c>
      <c r="R97" s="390">
        <v>4</v>
      </c>
      <c r="S97" s="390" t="s">
        <v>936</v>
      </c>
      <c r="U97" t="str">
        <f t="shared" si="1"/>
        <v>##</v>
      </c>
    </row>
    <row r="98" spans="1:21" ht="13.5" customHeight="1" hidden="1">
      <c r="A98" s="390">
        <v>93</v>
      </c>
      <c r="B98" s="390">
        <v>71</v>
      </c>
      <c r="C98" s="390" t="s">
        <v>902</v>
      </c>
      <c r="F98" s="390">
        <v>743</v>
      </c>
      <c r="G98" s="394"/>
      <c r="H98" s="392" t="s">
        <v>902</v>
      </c>
      <c r="I98" s="395" t="s">
        <v>902</v>
      </c>
      <c r="J98" s="390" t="s">
        <v>902</v>
      </c>
      <c r="K98" s="396" t="s">
        <v>2075</v>
      </c>
      <c r="L98" s="396" t="s">
        <v>2075</v>
      </c>
      <c r="M98" s="396"/>
      <c r="N98" s="391" t="s">
        <v>902</v>
      </c>
      <c r="O98" s="396" t="s">
        <v>902</v>
      </c>
      <c r="P98" s="396" t="s">
        <v>902</v>
      </c>
      <c r="Q98" s="390">
        <v>1</v>
      </c>
      <c r="R98" s="390">
        <v>4</v>
      </c>
      <c r="S98" s="390" t="s">
        <v>936</v>
      </c>
      <c r="U98" t="str">
        <f t="shared" si="1"/>
        <v>##</v>
      </c>
    </row>
    <row r="99" spans="1:21" ht="13.5" customHeight="1" hidden="1">
      <c r="A99" s="390">
        <v>95</v>
      </c>
      <c r="B99" s="390">
        <v>72</v>
      </c>
      <c r="C99" s="390" t="s">
        <v>902</v>
      </c>
      <c r="F99" s="390">
        <v>744</v>
      </c>
      <c r="G99" s="394"/>
      <c r="H99" s="392" t="s">
        <v>902</v>
      </c>
      <c r="I99" s="395" t="s">
        <v>902</v>
      </c>
      <c r="J99" s="390" t="s">
        <v>902</v>
      </c>
      <c r="K99" s="396" t="s">
        <v>2076</v>
      </c>
      <c r="L99" s="396" t="s">
        <v>2076</v>
      </c>
      <c r="M99" s="396"/>
      <c r="N99" s="391" t="s">
        <v>902</v>
      </c>
      <c r="O99" s="396" t="s">
        <v>902</v>
      </c>
      <c r="P99" s="396" t="s">
        <v>902</v>
      </c>
      <c r="Q99" s="390">
        <v>1</v>
      </c>
      <c r="R99" s="390">
        <v>4</v>
      </c>
      <c r="S99" s="390" t="s">
        <v>936</v>
      </c>
      <c r="U99" t="str">
        <f t="shared" si="1"/>
        <v>##</v>
      </c>
    </row>
    <row r="100" spans="1:21" ht="13.5" customHeight="1" hidden="1">
      <c r="A100" s="390">
        <v>95</v>
      </c>
      <c r="C100" s="390" t="s">
        <v>902</v>
      </c>
      <c r="F100" s="390">
        <v>745</v>
      </c>
      <c r="G100" s="390"/>
      <c r="H100" s="392" t="s">
        <v>902</v>
      </c>
      <c r="I100" s="395" t="s">
        <v>902</v>
      </c>
      <c r="J100" s="390" t="s">
        <v>902</v>
      </c>
      <c r="K100" s="396" t="s">
        <v>176</v>
      </c>
      <c r="L100" s="396" t="s">
        <v>176</v>
      </c>
      <c r="M100" s="396"/>
      <c r="N100" s="391" t="s">
        <v>902</v>
      </c>
      <c r="O100" s="396" t="s">
        <v>902</v>
      </c>
      <c r="P100" s="396" t="s">
        <v>902</v>
      </c>
      <c r="Q100" s="390">
        <v>1</v>
      </c>
      <c r="R100" s="390">
        <v>4</v>
      </c>
      <c r="S100" s="390" t="s">
        <v>936</v>
      </c>
      <c r="U100" t="str">
        <f t="shared" si="1"/>
        <v>##</v>
      </c>
    </row>
    <row r="101" spans="1:21" ht="13.5" customHeight="1" hidden="1">
      <c r="A101" s="390">
        <v>96</v>
      </c>
      <c r="C101" s="390" t="s">
        <v>902</v>
      </c>
      <c r="F101" s="390"/>
      <c r="G101" s="390"/>
      <c r="H101" s="392" t="s">
        <v>902</v>
      </c>
      <c r="I101" s="395" t="s">
        <v>902</v>
      </c>
      <c r="J101" s="390" t="s">
        <v>902</v>
      </c>
      <c r="K101" s="396"/>
      <c r="L101" s="396"/>
      <c r="M101" s="396"/>
      <c r="N101" s="391" t="s">
        <v>902</v>
      </c>
      <c r="O101" s="396" t="s">
        <v>902</v>
      </c>
      <c r="P101" s="396" t="s">
        <v>902</v>
      </c>
      <c r="U101" t="str">
        <f t="shared" si="1"/>
        <v>##</v>
      </c>
    </row>
    <row r="102" spans="1:21" ht="13.5" customHeight="1" hidden="1">
      <c r="A102" s="390">
        <v>97</v>
      </c>
      <c r="C102" s="390" t="s">
        <v>902</v>
      </c>
      <c r="F102" s="390"/>
      <c r="G102" s="394"/>
      <c r="H102" s="392" t="s">
        <v>902</v>
      </c>
      <c r="I102" s="395" t="s">
        <v>902</v>
      </c>
      <c r="J102" s="390" t="s">
        <v>902</v>
      </c>
      <c r="K102" s="396"/>
      <c r="L102" s="396"/>
      <c r="M102" s="396"/>
      <c r="N102" s="391" t="s">
        <v>902</v>
      </c>
      <c r="O102" s="396" t="s">
        <v>902</v>
      </c>
      <c r="P102" s="396" t="s">
        <v>902</v>
      </c>
      <c r="U102" t="str">
        <f t="shared" si="1"/>
        <v>##</v>
      </c>
    </row>
    <row r="103" spans="1:21" ht="13.5" customHeight="1" hidden="1">
      <c r="A103" s="390">
        <v>98</v>
      </c>
      <c r="C103" s="390" t="s">
        <v>902</v>
      </c>
      <c r="F103" s="390"/>
      <c r="G103" s="394"/>
      <c r="H103" s="392" t="s">
        <v>902</v>
      </c>
      <c r="I103" s="395" t="s">
        <v>902</v>
      </c>
      <c r="J103" s="390" t="s">
        <v>902</v>
      </c>
      <c r="K103" s="396"/>
      <c r="L103" s="396"/>
      <c r="M103" s="396"/>
      <c r="N103" s="391" t="s">
        <v>902</v>
      </c>
      <c r="O103" s="396" t="s">
        <v>902</v>
      </c>
      <c r="P103" s="396" t="s">
        <v>902</v>
      </c>
      <c r="U103" t="str">
        <f t="shared" si="1"/>
        <v>##</v>
      </c>
    </row>
    <row r="104" spans="1:21" ht="13.5" customHeight="1" hidden="1">
      <c r="A104" s="390">
        <v>99</v>
      </c>
      <c r="C104" s="390" t="s">
        <v>902</v>
      </c>
      <c r="F104" s="390"/>
      <c r="G104" s="394"/>
      <c r="H104" s="392" t="s">
        <v>902</v>
      </c>
      <c r="I104" s="395" t="s">
        <v>902</v>
      </c>
      <c r="J104" s="390" t="s">
        <v>902</v>
      </c>
      <c r="K104" s="396"/>
      <c r="L104" s="396"/>
      <c r="M104" s="396"/>
      <c r="N104" s="391" t="s">
        <v>902</v>
      </c>
      <c r="O104" s="396" t="s">
        <v>902</v>
      </c>
      <c r="P104" s="396" t="s">
        <v>902</v>
      </c>
      <c r="U104" t="str">
        <f t="shared" si="1"/>
        <v>##</v>
      </c>
    </row>
    <row r="105" spans="1:21" ht="13.5" hidden="1">
      <c r="A105" s="390">
        <v>100</v>
      </c>
      <c r="C105" s="390" t="s">
        <v>902</v>
      </c>
      <c r="F105" s="390"/>
      <c r="G105" s="394"/>
      <c r="H105" s="392" t="s">
        <v>902</v>
      </c>
      <c r="I105" s="395" t="s">
        <v>902</v>
      </c>
      <c r="J105" s="390" t="s">
        <v>902</v>
      </c>
      <c r="K105" s="396"/>
      <c r="L105" s="396"/>
      <c r="M105" s="397"/>
      <c r="N105" s="391" t="s">
        <v>902</v>
      </c>
      <c r="O105" s="396" t="s">
        <v>902</v>
      </c>
      <c r="P105" s="396" t="s">
        <v>902</v>
      </c>
      <c r="U105" t="str">
        <f t="shared" si="1"/>
        <v>##</v>
      </c>
    </row>
    <row r="106" spans="1:21" ht="13.5">
      <c r="A106" s="390">
        <v>101</v>
      </c>
      <c r="B106" s="390">
        <v>73</v>
      </c>
      <c r="C106" s="390">
        <v>22260761</v>
      </c>
      <c r="D106" s="390">
        <v>22</v>
      </c>
      <c r="E106" s="390">
        <v>26</v>
      </c>
      <c r="F106" s="390">
        <v>761</v>
      </c>
      <c r="G106" s="394"/>
      <c r="H106" s="392">
        <v>44709</v>
      </c>
      <c r="I106" s="395" t="s">
        <v>2067</v>
      </c>
      <c r="K106" s="396" t="s">
        <v>938</v>
      </c>
      <c r="L106" s="396" t="s">
        <v>938</v>
      </c>
      <c r="M106" s="396"/>
      <c r="N106" s="391" t="e">
        <v>#N/A</v>
      </c>
      <c r="O106" s="396" t="e">
        <v>#N/A</v>
      </c>
      <c r="P106" s="396" t="s">
        <v>2077</v>
      </c>
      <c r="Q106" s="390">
        <v>6</v>
      </c>
      <c r="R106" s="390">
        <v>5</v>
      </c>
      <c r="S106" s="390" t="s">
        <v>939</v>
      </c>
      <c r="U106">
        <f t="shared" si="1"/>
      </c>
    </row>
    <row r="107" spans="1:21" ht="13.5">
      <c r="A107" s="390">
        <v>102</v>
      </c>
      <c r="B107" s="390">
        <v>74</v>
      </c>
      <c r="C107" s="390">
        <v>22260762</v>
      </c>
      <c r="D107" s="390">
        <v>22</v>
      </c>
      <c r="E107" s="390">
        <v>26</v>
      </c>
      <c r="F107" s="390">
        <v>762</v>
      </c>
      <c r="G107" s="390"/>
      <c r="H107" s="392">
        <v>44716</v>
      </c>
      <c r="I107" s="395" t="s">
        <v>2024</v>
      </c>
      <c r="J107" s="390">
        <v>67</v>
      </c>
      <c r="K107" s="396" t="s">
        <v>2078</v>
      </c>
      <c r="L107" s="396" t="s">
        <v>2078</v>
      </c>
      <c r="M107" s="396">
        <v>263080</v>
      </c>
      <c r="N107" s="391">
        <v>6</v>
      </c>
      <c r="O107" s="396" t="s">
        <v>1937</v>
      </c>
      <c r="P107" s="396" t="s">
        <v>1937</v>
      </c>
      <c r="Q107" s="390">
        <v>1</v>
      </c>
      <c r="R107" s="390">
        <v>5</v>
      </c>
      <c r="S107" s="390" t="s">
        <v>939</v>
      </c>
      <c r="U107">
        <f t="shared" si="1"/>
      </c>
    </row>
    <row r="108" spans="1:21" ht="13.5" hidden="1">
      <c r="A108" s="390">
        <v>103</v>
      </c>
      <c r="B108" s="390">
        <v>75</v>
      </c>
      <c r="C108" s="390">
        <v>22260763</v>
      </c>
      <c r="D108" s="390">
        <v>22</v>
      </c>
      <c r="E108" s="390">
        <v>26</v>
      </c>
      <c r="F108" s="390">
        <v>763</v>
      </c>
      <c r="G108" s="390"/>
      <c r="H108" s="392">
        <v>44843</v>
      </c>
      <c r="I108" s="395" t="s">
        <v>2079</v>
      </c>
      <c r="J108" s="390">
        <v>9</v>
      </c>
      <c r="K108" s="396" t="s">
        <v>2080</v>
      </c>
      <c r="L108" s="396" t="s">
        <v>2081</v>
      </c>
      <c r="M108" s="396"/>
      <c r="N108" s="391" t="e">
        <v>#N/A</v>
      </c>
      <c r="O108" s="396" t="e">
        <v>#N/A</v>
      </c>
      <c r="P108" s="396" t="s">
        <v>2082</v>
      </c>
      <c r="Q108" s="390">
        <v>1</v>
      </c>
      <c r="R108" s="390">
        <v>5</v>
      </c>
      <c r="S108" s="390" t="s">
        <v>939</v>
      </c>
      <c r="U108">
        <f t="shared" si="1"/>
      </c>
    </row>
    <row r="109" spans="1:21" ht="13.5" hidden="1">
      <c r="A109" s="390">
        <v>104</v>
      </c>
      <c r="B109" s="390">
        <v>76</v>
      </c>
      <c r="C109" s="390" t="s">
        <v>902</v>
      </c>
      <c r="F109" s="390">
        <v>764</v>
      </c>
      <c r="G109" s="390"/>
      <c r="H109" s="392" t="s">
        <v>902</v>
      </c>
      <c r="I109" s="395" t="s">
        <v>902</v>
      </c>
      <c r="J109" s="390" t="s">
        <v>902</v>
      </c>
      <c r="K109" s="396" t="s">
        <v>940</v>
      </c>
      <c r="L109" s="396" t="s">
        <v>940</v>
      </c>
      <c r="M109" s="396" t="s">
        <v>902</v>
      </c>
      <c r="N109" s="391" t="s">
        <v>902</v>
      </c>
      <c r="O109" s="396" t="s">
        <v>902</v>
      </c>
      <c r="P109" s="396" t="s">
        <v>902</v>
      </c>
      <c r="Q109" s="390">
        <v>1</v>
      </c>
      <c r="R109" s="390">
        <v>5</v>
      </c>
      <c r="S109" s="390" t="s">
        <v>939</v>
      </c>
      <c r="U109" t="str">
        <f t="shared" si="1"/>
        <v>##</v>
      </c>
    </row>
    <row r="110" spans="1:21" ht="13.5" hidden="1">
      <c r="A110" s="390">
        <v>105</v>
      </c>
      <c r="C110" s="390" t="s">
        <v>902</v>
      </c>
      <c r="F110" s="390">
        <v>765</v>
      </c>
      <c r="G110" s="394"/>
      <c r="H110" s="392" t="s">
        <v>902</v>
      </c>
      <c r="I110" s="395" t="s">
        <v>902</v>
      </c>
      <c r="J110" s="390" t="s">
        <v>902</v>
      </c>
      <c r="K110" s="397" t="s">
        <v>177</v>
      </c>
      <c r="L110" s="397" t="s">
        <v>177</v>
      </c>
      <c r="M110" s="396" t="s">
        <v>902</v>
      </c>
      <c r="N110" s="391" t="s">
        <v>902</v>
      </c>
      <c r="O110" s="396" t="s">
        <v>902</v>
      </c>
      <c r="P110" s="396" t="s">
        <v>902</v>
      </c>
      <c r="Q110" s="390">
        <v>1</v>
      </c>
      <c r="R110" s="390">
        <v>5</v>
      </c>
      <c r="S110" s="390" t="s">
        <v>939</v>
      </c>
      <c r="U110" t="str">
        <f t="shared" si="1"/>
        <v>##</v>
      </c>
    </row>
    <row r="111" spans="1:21" ht="13.5" hidden="1">
      <c r="A111" s="390">
        <v>106</v>
      </c>
      <c r="C111" s="390" t="s">
        <v>902</v>
      </c>
      <c r="F111" s="390"/>
      <c r="G111" s="394"/>
      <c r="H111" s="392" t="s">
        <v>902</v>
      </c>
      <c r="I111" s="395" t="s">
        <v>902</v>
      </c>
      <c r="J111" s="390" t="s">
        <v>902</v>
      </c>
      <c r="K111" s="396"/>
      <c r="L111" s="396"/>
      <c r="M111" s="396" t="s">
        <v>902</v>
      </c>
      <c r="N111" s="391" t="s">
        <v>902</v>
      </c>
      <c r="O111" s="396" t="s">
        <v>902</v>
      </c>
      <c r="P111" s="396" t="s">
        <v>902</v>
      </c>
      <c r="U111" t="str">
        <f t="shared" si="1"/>
        <v>##</v>
      </c>
    </row>
    <row r="112" spans="1:21" ht="13.5" hidden="1">
      <c r="A112" s="390">
        <v>107</v>
      </c>
      <c r="C112" s="390" t="s">
        <v>902</v>
      </c>
      <c r="F112" s="390"/>
      <c r="G112" s="394"/>
      <c r="H112" s="392" t="s">
        <v>902</v>
      </c>
      <c r="I112" s="395" t="s">
        <v>902</v>
      </c>
      <c r="J112" s="390" t="s">
        <v>902</v>
      </c>
      <c r="K112" s="396"/>
      <c r="L112" s="396"/>
      <c r="M112" s="396" t="s">
        <v>902</v>
      </c>
      <c r="N112" s="391" t="s">
        <v>902</v>
      </c>
      <c r="O112" s="396" t="s">
        <v>902</v>
      </c>
      <c r="P112" s="396" t="s">
        <v>902</v>
      </c>
      <c r="U112" t="str">
        <f t="shared" si="1"/>
        <v>##</v>
      </c>
    </row>
    <row r="113" spans="1:21" ht="13.5" hidden="1">
      <c r="A113" s="390">
        <v>108</v>
      </c>
      <c r="C113" s="390" t="s">
        <v>902</v>
      </c>
      <c r="F113" s="390"/>
      <c r="G113" s="394"/>
      <c r="H113" s="392" t="s">
        <v>902</v>
      </c>
      <c r="I113" s="398" t="s">
        <v>902</v>
      </c>
      <c r="J113" s="390" t="s">
        <v>902</v>
      </c>
      <c r="K113" s="396"/>
      <c r="L113" s="396"/>
      <c r="M113" s="396" t="s">
        <v>902</v>
      </c>
      <c r="N113" s="391" t="s">
        <v>902</v>
      </c>
      <c r="O113" s="396" t="s">
        <v>902</v>
      </c>
      <c r="P113" s="396" t="s">
        <v>902</v>
      </c>
      <c r="U113" t="str">
        <f t="shared" si="1"/>
        <v>##</v>
      </c>
    </row>
    <row r="114" spans="1:21" ht="13.5" hidden="1">
      <c r="A114" s="390">
        <v>109</v>
      </c>
      <c r="C114" s="390" t="s">
        <v>902</v>
      </c>
      <c r="F114" s="390"/>
      <c r="G114" s="394"/>
      <c r="H114" s="392" t="s">
        <v>902</v>
      </c>
      <c r="I114" s="395" t="s">
        <v>902</v>
      </c>
      <c r="J114" s="390" t="s">
        <v>902</v>
      </c>
      <c r="K114" s="396"/>
      <c r="L114" s="396"/>
      <c r="M114" s="396" t="s">
        <v>902</v>
      </c>
      <c r="N114" s="391" t="s">
        <v>902</v>
      </c>
      <c r="O114" s="396" t="s">
        <v>902</v>
      </c>
      <c r="P114" s="396" t="s">
        <v>902</v>
      </c>
      <c r="U114" t="str">
        <f t="shared" si="1"/>
        <v>##</v>
      </c>
    </row>
    <row r="115" spans="1:21" ht="13.5" hidden="1">
      <c r="A115" s="390">
        <v>110</v>
      </c>
      <c r="C115" s="390" t="s">
        <v>902</v>
      </c>
      <c r="F115" s="390"/>
      <c r="G115" s="394"/>
      <c r="H115" s="392" t="s">
        <v>902</v>
      </c>
      <c r="I115" s="395" t="s">
        <v>902</v>
      </c>
      <c r="J115" s="390" t="s">
        <v>902</v>
      </c>
      <c r="K115" s="396"/>
      <c r="L115" s="396"/>
      <c r="M115" s="396" t="s">
        <v>902</v>
      </c>
      <c r="N115" s="391" t="s">
        <v>902</v>
      </c>
      <c r="O115" s="396" t="s">
        <v>902</v>
      </c>
      <c r="P115" s="396" t="s">
        <v>902</v>
      </c>
      <c r="U115" t="str">
        <f t="shared" si="1"/>
        <v>##</v>
      </c>
    </row>
    <row r="116" spans="1:21" ht="13.5">
      <c r="A116" s="390">
        <v>111</v>
      </c>
      <c r="B116" s="390">
        <v>77</v>
      </c>
      <c r="C116" s="390">
        <v>22260781</v>
      </c>
      <c r="D116" s="390">
        <v>22</v>
      </c>
      <c r="E116" s="390">
        <v>26</v>
      </c>
      <c r="F116" s="390">
        <v>781</v>
      </c>
      <c r="G116" s="394"/>
      <c r="H116" s="392">
        <v>44717</v>
      </c>
      <c r="I116" s="395" t="s">
        <v>2083</v>
      </c>
      <c r="J116" s="390">
        <v>38</v>
      </c>
      <c r="K116" s="396" t="s">
        <v>2084</v>
      </c>
      <c r="L116" s="396" t="s">
        <v>2085</v>
      </c>
      <c r="M116" s="396">
        <v>263080</v>
      </c>
      <c r="N116" s="391">
        <v>6</v>
      </c>
      <c r="O116" s="396" t="s">
        <v>1937</v>
      </c>
      <c r="P116" s="396" t="s">
        <v>1937</v>
      </c>
      <c r="Q116" s="390">
        <v>1</v>
      </c>
      <c r="R116" s="390">
        <v>6</v>
      </c>
      <c r="S116" s="390" t="s">
        <v>941</v>
      </c>
      <c r="U116">
        <f t="shared" si="1"/>
      </c>
    </row>
    <row r="117" spans="1:21" ht="13.5" hidden="1">
      <c r="A117" s="390">
        <v>112</v>
      </c>
      <c r="B117" s="390">
        <v>78</v>
      </c>
      <c r="C117" s="390" t="s">
        <v>902</v>
      </c>
      <c r="F117" s="390"/>
      <c r="G117" s="394"/>
      <c r="H117" s="392" t="s">
        <v>902</v>
      </c>
      <c r="I117" s="395" t="s">
        <v>902</v>
      </c>
      <c r="J117" s="390" t="s">
        <v>902</v>
      </c>
      <c r="K117" s="396" t="s">
        <v>2086</v>
      </c>
      <c r="L117" s="396" t="s">
        <v>2087</v>
      </c>
      <c r="M117" s="396" t="s">
        <v>902</v>
      </c>
      <c r="N117" s="391" t="s">
        <v>902</v>
      </c>
      <c r="O117" s="396" t="s">
        <v>902</v>
      </c>
      <c r="P117" s="396" t="s">
        <v>902</v>
      </c>
      <c r="U117" t="str">
        <f t="shared" si="1"/>
        <v>##</v>
      </c>
    </row>
    <row r="118" spans="1:21" ht="13.5">
      <c r="A118" s="390">
        <v>113</v>
      </c>
      <c r="B118" s="390">
        <v>79</v>
      </c>
      <c r="C118" s="390">
        <v>22260783</v>
      </c>
      <c r="D118" s="390">
        <v>22</v>
      </c>
      <c r="E118" s="390">
        <v>26</v>
      </c>
      <c r="F118" s="390">
        <v>783</v>
      </c>
      <c r="G118" s="394"/>
      <c r="H118" s="392">
        <v>44751</v>
      </c>
      <c r="I118" s="395" t="s">
        <v>2088</v>
      </c>
      <c r="J118" s="390">
        <v>55</v>
      </c>
      <c r="K118" s="396" t="s">
        <v>943</v>
      </c>
      <c r="L118" s="396" t="s">
        <v>943</v>
      </c>
      <c r="M118" s="396">
        <v>263080</v>
      </c>
      <c r="N118" s="391">
        <v>6</v>
      </c>
      <c r="O118" s="396" t="s">
        <v>1937</v>
      </c>
      <c r="P118" s="396" t="s">
        <v>1937</v>
      </c>
      <c r="Q118" s="390">
        <v>1</v>
      </c>
      <c r="R118" s="390">
        <v>6</v>
      </c>
      <c r="S118" s="390" t="s">
        <v>941</v>
      </c>
      <c r="U118">
        <f t="shared" si="1"/>
      </c>
    </row>
    <row r="119" spans="1:21" ht="13.5">
      <c r="A119" s="390">
        <v>114</v>
      </c>
      <c r="B119" s="390">
        <v>80</v>
      </c>
      <c r="C119" s="390">
        <v>22260784</v>
      </c>
      <c r="D119" s="390">
        <v>22</v>
      </c>
      <c r="E119" s="390">
        <v>26</v>
      </c>
      <c r="F119" s="390">
        <v>784</v>
      </c>
      <c r="G119" s="394"/>
      <c r="H119" s="392">
        <v>44814</v>
      </c>
      <c r="I119" s="395" t="s">
        <v>2089</v>
      </c>
      <c r="J119" s="390">
        <v>23</v>
      </c>
      <c r="K119" s="396" t="s">
        <v>2090</v>
      </c>
      <c r="L119" s="396" t="s">
        <v>2091</v>
      </c>
      <c r="M119" s="396">
        <v>263080</v>
      </c>
      <c r="N119" s="391">
        <v>6</v>
      </c>
      <c r="O119" s="396" t="s">
        <v>1937</v>
      </c>
      <c r="P119" s="396" t="s">
        <v>1937</v>
      </c>
      <c r="Q119" s="390">
        <v>6</v>
      </c>
      <c r="R119" s="390">
        <v>6</v>
      </c>
      <c r="S119" s="390" t="s">
        <v>941</v>
      </c>
      <c r="U119">
        <f t="shared" si="1"/>
      </c>
    </row>
    <row r="120" spans="1:21" ht="13.5" hidden="1">
      <c r="A120" s="390">
        <v>115</v>
      </c>
      <c r="B120" s="390">
        <v>81</v>
      </c>
      <c r="F120" s="390">
        <v>785</v>
      </c>
      <c r="G120" s="390"/>
      <c r="H120" s="392" t="s">
        <v>902</v>
      </c>
      <c r="I120" s="395" t="s">
        <v>902</v>
      </c>
      <c r="K120" s="396"/>
      <c r="L120" s="396"/>
      <c r="M120" s="391" t="s">
        <v>902</v>
      </c>
      <c r="N120" s="391" t="s">
        <v>902</v>
      </c>
      <c r="O120" s="396" t="s">
        <v>902</v>
      </c>
      <c r="P120" s="396" t="s">
        <v>902</v>
      </c>
      <c r="Q120" s="390">
        <v>1</v>
      </c>
      <c r="R120" s="390">
        <v>6</v>
      </c>
      <c r="S120" s="390" t="s">
        <v>941</v>
      </c>
      <c r="U120" t="str">
        <f t="shared" si="1"/>
        <v>##</v>
      </c>
    </row>
    <row r="121" spans="1:21" ht="13.5" hidden="1">
      <c r="A121" s="390">
        <v>116</v>
      </c>
      <c r="B121" s="390">
        <v>82</v>
      </c>
      <c r="C121" s="390">
        <v>22260786</v>
      </c>
      <c r="D121" s="390">
        <v>22</v>
      </c>
      <c r="E121" s="390">
        <v>26</v>
      </c>
      <c r="F121" s="390">
        <v>786</v>
      </c>
      <c r="G121" s="394"/>
      <c r="H121" s="392">
        <v>44773</v>
      </c>
      <c r="I121" s="395" t="s">
        <v>2092</v>
      </c>
      <c r="J121" s="390">
        <v>2</v>
      </c>
      <c r="K121" s="396" t="s">
        <v>2093</v>
      </c>
      <c r="L121" s="396" t="s">
        <v>2094</v>
      </c>
      <c r="M121" s="396">
        <v>263080</v>
      </c>
      <c r="N121" s="391">
        <v>6</v>
      </c>
      <c r="O121" s="396" t="s">
        <v>1937</v>
      </c>
      <c r="P121" s="396" t="s">
        <v>1937</v>
      </c>
      <c r="Q121" s="390">
        <v>1</v>
      </c>
      <c r="R121" s="390">
        <v>6</v>
      </c>
      <c r="S121" s="390" t="s">
        <v>941</v>
      </c>
      <c r="U121">
        <f t="shared" si="1"/>
      </c>
    </row>
    <row r="122" spans="1:21" ht="13.5">
      <c r="A122" s="390">
        <v>117</v>
      </c>
      <c r="C122" s="390">
        <v>22260787</v>
      </c>
      <c r="D122" s="390">
        <v>22</v>
      </c>
      <c r="E122" s="390">
        <v>26</v>
      </c>
      <c r="F122" s="390">
        <v>787</v>
      </c>
      <c r="G122" s="394"/>
      <c r="H122" s="392">
        <v>44668</v>
      </c>
      <c r="I122" s="395" t="s">
        <v>2095</v>
      </c>
      <c r="J122" s="390">
        <v>1</v>
      </c>
      <c r="K122" s="396" t="s">
        <v>2096</v>
      </c>
      <c r="L122" s="396" t="s">
        <v>2097</v>
      </c>
      <c r="M122" s="396">
        <v>263080</v>
      </c>
      <c r="N122" s="391">
        <v>6</v>
      </c>
      <c r="O122" s="396" t="s">
        <v>1937</v>
      </c>
      <c r="P122" s="396" t="s">
        <v>1937</v>
      </c>
      <c r="Q122" s="390">
        <v>1</v>
      </c>
      <c r="R122" s="390">
        <v>6</v>
      </c>
      <c r="S122" s="390" t="s">
        <v>941</v>
      </c>
      <c r="U122">
        <f t="shared" si="1"/>
      </c>
    </row>
    <row r="123" spans="1:21" ht="13.5">
      <c r="A123" s="390">
        <v>118</v>
      </c>
      <c r="C123" s="390">
        <v>22260788</v>
      </c>
      <c r="D123" s="390">
        <v>22</v>
      </c>
      <c r="E123" s="390">
        <v>26</v>
      </c>
      <c r="F123" s="390">
        <v>788</v>
      </c>
      <c r="G123" s="394"/>
      <c r="H123" s="392">
        <v>44801</v>
      </c>
      <c r="I123" s="395" t="s">
        <v>2012</v>
      </c>
      <c r="J123" s="390">
        <v>2</v>
      </c>
      <c r="K123" s="396" t="s">
        <v>2096</v>
      </c>
      <c r="L123" s="396" t="s">
        <v>2097</v>
      </c>
      <c r="M123" s="396">
        <v>263080</v>
      </c>
      <c r="N123" s="391">
        <v>6</v>
      </c>
      <c r="O123" s="396" t="s">
        <v>1937</v>
      </c>
      <c r="P123" s="396" t="s">
        <v>1937</v>
      </c>
      <c r="Q123" s="390">
        <v>1</v>
      </c>
      <c r="R123" s="390">
        <v>6</v>
      </c>
      <c r="S123" s="390" t="s">
        <v>941</v>
      </c>
      <c r="U123">
        <f t="shared" si="1"/>
      </c>
    </row>
    <row r="124" spans="1:21" ht="13.5">
      <c r="A124" s="390">
        <v>119</v>
      </c>
      <c r="C124" s="390">
        <v>22260789</v>
      </c>
      <c r="D124" s="390">
        <v>22</v>
      </c>
      <c r="E124" s="390">
        <v>26</v>
      </c>
      <c r="F124" s="390">
        <v>789</v>
      </c>
      <c r="G124" s="394"/>
      <c r="H124" s="392">
        <v>44863</v>
      </c>
      <c r="I124" s="395" t="s">
        <v>2098</v>
      </c>
      <c r="J124" s="390">
        <v>3</v>
      </c>
      <c r="K124" s="396" t="s">
        <v>2096</v>
      </c>
      <c r="L124" s="396" t="s">
        <v>2097</v>
      </c>
      <c r="M124" s="396">
        <v>263080</v>
      </c>
      <c r="N124" s="391">
        <v>6</v>
      </c>
      <c r="O124" s="396" t="s">
        <v>1937</v>
      </c>
      <c r="P124" s="396" t="s">
        <v>1937</v>
      </c>
      <c r="Q124" s="390">
        <v>1</v>
      </c>
      <c r="R124" s="390">
        <v>6</v>
      </c>
      <c r="S124" s="390" t="s">
        <v>941</v>
      </c>
      <c r="U124">
        <f t="shared" si="1"/>
      </c>
    </row>
    <row r="125" spans="1:21" ht="13.5">
      <c r="A125" s="390">
        <v>120</v>
      </c>
      <c r="C125" s="390">
        <v>23260790</v>
      </c>
      <c r="D125" s="390">
        <v>23</v>
      </c>
      <c r="E125" s="390">
        <v>26</v>
      </c>
      <c r="F125" s="390">
        <v>790</v>
      </c>
      <c r="G125" s="394"/>
      <c r="H125" s="392">
        <v>45004</v>
      </c>
      <c r="I125" s="395" t="s">
        <v>2099</v>
      </c>
      <c r="J125" s="390">
        <v>4</v>
      </c>
      <c r="K125" s="396" t="s">
        <v>2096</v>
      </c>
      <c r="L125" s="396" t="s">
        <v>2097</v>
      </c>
      <c r="M125" s="396">
        <v>263080</v>
      </c>
      <c r="N125" s="391">
        <v>6</v>
      </c>
      <c r="O125" s="396" t="s">
        <v>1937</v>
      </c>
      <c r="P125" s="396" t="s">
        <v>1937</v>
      </c>
      <c r="Q125" s="390">
        <v>1</v>
      </c>
      <c r="R125" s="390">
        <v>6</v>
      </c>
      <c r="S125" s="390" t="s">
        <v>941</v>
      </c>
      <c r="U125">
        <f t="shared" si="1"/>
      </c>
    </row>
    <row r="126" spans="1:21" ht="13.5" hidden="1">
      <c r="A126" s="390">
        <v>121</v>
      </c>
      <c r="B126" s="390">
        <v>85</v>
      </c>
      <c r="F126" s="390">
        <v>801</v>
      </c>
      <c r="G126" s="394"/>
      <c r="H126" s="392" t="s">
        <v>902</v>
      </c>
      <c r="I126" s="395" t="s">
        <v>902</v>
      </c>
      <c r="K126" s="396" t="s">
        <v>2100</v>
      </c>
      <c r="L126" s="396" t="s">
        <v>2101</v>
      </c>
      <c r="M126" s="396" t="s">
        <v>902</v>
      </c>
      <c r="N126" s="391" t="s">
        <v>902</v>
      </c>
      <c r="O126" s="396" t="s">
        <v>902</v>
      </c>
      <c r="P126" s="396" t="s">
        <v>902</v>
      </c>
      <c r="Q126" s="390">
        <v>1</v>
      </c>
      <c r="R126" s="390">
        <v>7</v>
      </c>
      <c r="S126" s="390" t="s">
        <v>944</v>
      </c>
      <c r="U126" t="str">
        <f t="shared" si="1"/>
        <v>##</v>
      </c>
    </row>
    <row r="127" spans="1:21" ht="13.5">
      <c r="A127" s="390">
        <v>122</v>
      </c>
      <c r="B127" s="390">
        <v>86</v>
      </c>
      <c r="C127" s="390">
        <v>22260802</v>
      </c>
      <c r="D127" s="390">
        <v>22</v>
      </c>
      <c r="E127" s="390">
        <v>26</v>
      </c>
      <c r="F127" s="390">
        <v>802</v>
      </c>
      <c r="G127" s="394"/>
      <c r="H127" s="392">
        <v>44801</v>
      </c>
      <c r="I127" s="395" t="s">
        <v>2012</v>
      </c>
      <c r="J127" s="390">
        <v>56</v>
      </c>
      <c r="K127" s="396" t="s">
        <v>1943</v>
      </c>
      <c r="L127" s="396" t="s">
        <v>2102</v>
      </c>
      <c r="M127" s="396">
        <v>263080</v>
      </c>
      <c r="N127" s="391">
        <v>6</v>
      </c>
      <c r="O127" s="396" t="s">
        <v>1937</v>
      </c>
      <c r="P127" s="396" t="s">
        <v>1937</v>
      </c>
      <c r="Q127" s="390">
        <v>1</v>
      </c>
      <c r="R127" s="390">
        <v>7</v>
      </c>
      <c r="S127" s="390" t="s">
        <v>944</v>
      </c>
      <c r="U127">
        <f t="shared" si="1"/>
      </c>
    </row>
    <row r="128" spans="1:21" ht="13.5" hidden="1">
      <c r="A128" s="390">
        <v>123</v>
      </c>
      <c r="C128" s="390">
        <v>23260803</v>
      </c>
      <c r="D128" s="390">
        <v>23</v>
      </c>
      <c r="E128" s="390">
        <v>26</v>
      </c>
      <c r="F128" s="390">
        <v>803</v>
      </c>
      <c r="G128" s="394"/>
      <c r="H128" s="392">
        <v>44864</v>
      </c>
      <c r="I128" s="395" t="s">
        <v>2047</v>
      </c>
      <c r="J128" s="390" t="s">
        <v>902</v>
      </c>
      <c r="K128" s="396" t="s">
        <v>178</v>
      </c>
      <c r="L128" s="396" t="s">
        <v>178</v>
      </c>
      <c r="M128" s="396"/>
      <c r="N128" s="391" t="e">
        <v>#N/A</v>
      </c>
      <c r="O128" s="396" t="e">
        <v>#N/A</v>
      </c>
      <c r="P128" s="396" t="s">
        <v>179</v>
      </c>
      <c r="Q128" s="390">
        <v>1</v>
      </c>
      <c r="R128" s="390">
        <v>7</v>
      </c>
      <c r="S128" s="390" t="s">
        <v>944</v>
      </c>
      <c r="U128">
        <f t="shared" si="1"/>
      </c>
    </row>
    <row r="129" spans="1:21" ht="13.5" hidden="1">
      <c r="A129" s="390">
        <v>124</v>
      </c>
      <c r="C129" s="390" t="s">
        <v>902</v>
      </c>
      <c r="F129" s="390"/>
      <c r="G129" s="394"/>
      <c r="H129" s="392" t="s">
        <v>902</v>
      </c>
      <c r="I129" s="395" t="s">
        <v>902</v>
      </c>
      <c r="J129" s="390" t="s">
        <v>902</v>
      </c>
      <c r="K129" s="396"/>
      <c r="L129" s="396"/>
      <c r="M129" s="396" t="s">
        <v>902</v>
      </c>
      <c r="N129" s="391" t="s">
        <v>902</v>
      </c>
      <c r="O129" s="396" t="s">
        <v>902</v>
      </c>
      <c r="P129" s="396" t="s">
        <v>902</v>
      </c>
      <c r="U129" t="str">
        <f t="shared" si="1"/>
        <v>##</v>
      </c>
    </row>
    <row r="130" spans="1:21" ht="13.5" hidden="1">
      <c r="A130" s="390">
        <v>125</v>
      </c>
      <c r="C130" s="390" t="s">
        <v>902</v>
      </c>
      <c r="F130" s="390"/>
      <c r="G130" s="394"/>
      <c r="H130" s="392" t="s">
        <v>902</v>
      </c>
      <c r="I130" s="395" t="s">
        <v>902</v>
      </c>
      <c r="J130" s="390" t="s">
        <v>902</v>
      </c>
      <c r="K130" s="396"/>
      <c r="L130" s="396"/>
      <c r="M130" s="396" t="s">
        <v>902</v>
      </c>
      <c r="N130" s="391" t="s">
        <v>902</v>
      </c>
      <c r="O130" s="396" t="s">
        <v>902</v>
      </c>
      <c r="P130" s="396" t="s">
        <v>902</v>
      </c>
      <c r="U130" t="str">
        <f t="shared" si="1"/>
        <v>##</v>
      </c>
    </row>
    <row r="131" spans="1:21" ht="13.5" hidden="1">
      <c r="A131" s="390">
        <v>126</v>
      </c>
      <c r="C131" s="390" t="s">
        <v>902</v>
      </c>
      <c r="F131" s="390"/>
      <c r="G131" s="394"/>
      <c r="H131" s="392" t="s">
        <v>902</v>
      </c>
      <c r="I131" s="395" t="s">
        <v>902</v>
      </c>
      <c r="J131" s="390" t="s">
        <v>902</v>
      </c>
      <c r="K131" s="396"/>
      <c r="L131" s="396"/>
      <c r="M131" s="396" t="s">
        <v>902</v>
      </c>
      <c r="N131" s="391" t="s">
        <v>902</v>
      </c>
      <c r="O131" s="396" t="s">
        <v>902</v>
      </c>
      <c r="P131" s="396" t="s">
        <v>902</v>
      </c>
      <c r="U131" t="str">
        <f t="shared" si="1"/>
        <v>##</v>
      </c>
    </row>
    <row r="132" spans="1:21" ht="13.5" hidden="1">
      <c r="A132" s="390">
        <v>127</v>
      </c>
      <c r="C132" s="390" t="s">
        <v>902</v>
      </c>
      <c r="F132" s="390"/>
      <c r="G132" s="390"/>
      <c r="H132" s="392" t="s">
        <v>902</v>
      </c>
      <c r="I132" s="398" t="s">
        <v>902</v>
      </c>
      <c r="J132" s="390" t="s">
        <v>902</v>
      </c>
      <c r="K132" s="397"/>
      <c r="L132" s="396"/>
      <c r="M132" s="396" t="s">
        <v>902</v>
      </c>
      <c r="N132" s="391" t="s">
        <v>902</v>
      </c>
      <c r="O132" s="396" t="s">
        <v>902</v>
      </c>
      <c r="P132" s="396" t="s">
        <v>902</v>
      </c>
      <c r="U132" t="str">
        <f t="shared" si="1"/>
        <v>##</v>
      </c>
    </row>
    <row r="133" spans="1:21" ht="13.5" hidden="1">
      <c r="A133" s="390">
        <v>128</v>
      </c>
      <c r="C133" s="390" t="s">
        <v>902</v>
      </c>
      <c r="F133" s="390"/>
      <c r="G133" s="394"/>
      <c r="H133" s="392" t="s">
        <v>902</v>
      </c>
      <c r="I133" s="395" t="s">
        <v>902</v>
      </c>
      <c r="J133" s="390" t="s">
        <v>902</v>
      </c>
      <c r="K133" s="396"/>
      <c r="L133" s="396"/>
      <c r="M133" s="396" t="s">
        <v>902</v>
      </c>
      <c r="N133" s="391" t="s">
        <v>902</v>
      </c>
      <c r="O133" s="396" t="s">
        <v>902</v>
      </c>
      <c r="P133" s="396" t="s">
        <v>902</v>
      </c>
      <c r="U133" t="str">
        <f t="shared" si="1"/>
        <v>##</v>
      </c>
    </row>
    <row r="134" spans="1:21" ht="13.5" hidden="1">
      <c r="A134" s="390">
        <v>129</v>
      </c>
      <c r="C134" s="390" t="s">
        <v>902</v>
      </c>
      <c r="F134" s="390"/>
      <c r="G134" s="390"/>
      <c r="H134" s="392" t="s">
        <v>902</v>
      </c>
      <c r="I134" s="395" t="s">
        <v>902</v>
      </c>
      <c r="J134" s="390" t="s">
        <v>902</v>
      </c>
      <c r="K134" s="396"/>
      <c r="L134" s="396"/>
      <c r="M134" s="396" t="s">
        <v>902</v>
      </c>
      <c r="N134" s="391" t="s">
        <v>902</v>
      </c>
      <c r="O134" s="396" t="s">
        <v>902</v>
      </c>
      <c r="P134" s="396" t="s">
        <v>902</v>
      </c>
      <c r="U134" t="str">
        <f t="shared" si="1"/>
        <v>##</v>
      </c>
    </row>
    <row r="135" spans="1:21" ht="13.5" hidden="1">
      <c r="A135" s="390">
        <v>130</v>
      </c>
      <c r="C135" s="390" t="s">
        <v>902</v>
      </c>
      <c r="F135" s="390"/>
      <c r="G135" s="394"/>
      <c r="H135" s="392" t="s">
        <v>902</v>
      </c>
      <c r="I135" s="395" t="s">
        <v>902</v>
      </c>
      <c r="J135" s="390" t="s">
        <v>902</v>
      </c>
      <c r="K135" s="396"/>
      <c r="L135" s="396"/>
      <c r="M135" s="396" t="s">
        <v>902</v>
      </c>
      <c r="N135" s="391" t="s">
        <v>902</v>
      </c>
      <c r="O135" s="396" t="s">
        <v>902</v>
      </c>
      <c r="P135" s="396" t="s">
        <v>902</v>
      </c>
      <c r="U135" t="str">
        <f aca="true" t="shared" si="2" ref="U135:U198">IF(C135="","##",IF(C135=C134,"##",""))</f>
        <v>##</v>
      </c>
    </row>
    <row r="136" spans="1:21" ht="13.5">
      <c r="A136" s="390">
        <v>131</v>
      </c>
      <c r="B136" s="390">
        <v>87</v>
      </c>
      <c r="C136" s="390">
        <v>22260821</v>
      </c>
      <c r="D136" s="390">
        <v>22</v>
      </c>
      <c r="E136" s="390">
        <v>26</v>
      </c>
      <c r="F136" s="390">
        <v>821</v>
      </c>
      <c r="G136" s="394"/>
      <c r="H136" s="392">
        <v>44702</v>
      </c>
      <c r="I136" s="395" t="s">
        <v>2103</v>
      </c>
      <c r="K136" s="397" t="s">
        <v>180</v>
      </c>
      <c r="L136" s="396" t="s">
        <v>180</v>
      </c>
      <c r="M136" s="397">
        <v>262020</v>
      </c>
      <c r="N136" s="391">
        <v>2</v>
      </c>
      <c r="O136" s="396" t="s">
        <v>913</v>
      </c>
      <c r="P136" s="396" t="s">
        <v>913</v>
      </c>
      <c r="Q136" s="390">
        <v>1</v>
      </c>
      <c r="R136" s="390">
        <v>8</v>
      </c>
      <c r="S136" s="390" t="s">
        <v>945</v>
      </c>
      <c r="U136">
        <f t="shared" si="2"/>
      </c>
    </row>
    <row r="137" spans="1:21" ht="13.5">
      <c r="A137" s="390">
        <v>132</v>
      </c>
      <c r="B137" s="390">
        <v>88</v>
      </c>
      <c r="C137" s="390">
        <v>22260822</v>
      </c>
      <c r="D137" s="390">
        <v>22</v>
      </c>
      <c r="E137" s="390">
        <v>26</v>
      </c>
      <c r="F137" s="390">
        <v>822</v>
      </c>
      <c r="G137" s="394"/>
      <c r="H137" s="392">
        <v>44685</v>
      </c>
      <c r="I137" s="395" t="s">
        <v>2104</v>
      </c>
      <c r="J137" s="390">
        <v>1</v>
      </c>
      <c r="K137" s="396" t="s">
        <v>2105</v>
      </c>
      <c r="L137" s="396" t="s">
        <v>2106</v>
      </c>
      <c r="M137" s="397">
        <v>262020</v>
      </c>
      <c r="N137" s="391">
        <v>2</v>
      </c>
      <c r="O137" s="396" t="s">
        <v>913</v>
      </c>
      <c r="P137" s="396" t="s">
        <v>913</v>
      </c>
      <c r="Q137" s="390">
        <v>1</v>
      </c>
      <c r="R137" s="390">
        <v>8</v>
      </c>
      <c r="S137" s="390" t="s">
        <v>945</v>
      </c>
      <c r="U137">
        <f t="shared" si="2"/>
      </c>
    </row>
    <row r="138" spans="1:21" ht="13.5">
      <c r="A138" s="390">
        <v>133</v>
      </c>
      <c r="B138" s="390">
        <v>89</v>
      </c>
      <c r="C138" s="390">
        <v>22260823</v>
      </c>
      <c r="D138" s="390">
        <v>22</v>
      </c>
      <c r="E138" s="390">
        <v>26</v>
      </c>
      <c r="F138" s="390">
        <v>823</v>
      </c>
      <c r="G138" s="394"/>
      <c r="H138" s="392">
        <v>44765</v>
      </c>
      <c r="I138" s="395" t="s">
        <v>2107</v>
      </c>
      <c r="J138" s="390">
        <v>2</v>
      </c>
      <c r="K138" s="396" t="s">
        <v>2108</v>
      </c>
      <c r="L138" s="396" t="s">
        <v>2109</v>
      </c>
      <c r="M138" s="397">
        <v>262020</v>
      </c>
      <c r="N138" s="391">
        <v>2</v>
      </c>
      <c r="O138" s="396" t="s">
        <v>913</v>
      </c>
      <c r="P138" s="396" t="s">
        <v>913</v>
      </c>
      <c r="Q138" s="390">
        <v>1</v>
      </c>
      <c r="R138" s="390">
        <v>8</v>
      </c>
      <c r="S138" s="390" t="s">
        <v>945</v>
      </c>
      <c r="U138">
        <f t="shared" si="2"/>
      </c>
    </row>
    <row r="139" spans="1:21" ht="13.5">
      <c r="A139" s="390">
        <v>134</v>
      </c>
      <c r="B139" s="390">
        <v>90</v>
      </c>
      <c r="C139" s="390">
        <v>22260824</v>
      </c>
      <c r="D139" s="390">
        <v>22</v>
      </c>
      <c r="E139" s="390">
        <v>26</v>
      </c>
      <c r="F139" s="390">
        <v>824</v>
      </c>
      <c r="G139" s="394"/>
      <c r="H139" s="392">
        <v>44808</v>
      </c>
      <c r="I139" s="398" t="s">
        <v>2110</v>
      </c>
      <c r="J139" s="390">
        <v>42</v>
      </c>
      <c r="K139" s="396" t="s">
        <v>2111</v>
      </c>
      <c r="L139" s="396" t="s">
        <v>2111</v>
      </c>
      <c r="M139" s="396">
        <v>262020</v>
      </c>
      <c r="N139" s="391">
        <v>2</v>
      </c>
      <c r="O139" s="396" t="s">
        <v>913</v>
      </c>
      <c r="P139" s="396" t="s">
        <v>913</v>
      </c>
      <c r="Q139" s="390">
        <v>1</v>
      </c>
      <c r="R139" s="390">
        <v>8</v>
      </c>
      <c r="S139" s="390" t="s">
        <v>945</v>
      </c>
      <c r="U139">
        <f t="shared" si="2"/>
      </c>
    </row>
    <row r="140" spans="1:21" ht="13.5">
      <c r="A140" s="390">
        <v>135</v>
      </c>
      <c r="B140" s="390">
        <v>91</v>
      </c>
      <c r="C140" s="390">
        <v>22260825</v>
      </c>
      <c r="D140" s="390">
        <v>22</v>
      </c>
      <c r="E140" s="390">
        <v>26</v>
      </c>
      <c r="F140" s="390">
        <v>825</v>
      </c>
      <c r="G140" s="394"/>
      <c r="H140" s="392">
        <v>44856</v>
      </c>
      <c r="I140" s="395" t="s">
        <v>2112</v>
      </c>
      <c r="J140" s="390">
        <v>3</v>
      </c>
      <c r="K140" s="396" t="s">
        <v>2113</v>
      </c>
      <c r="L140" s="396" t="s">
        <v>2114</v>
      </c>
      <c r="M140" s="396">
        <v>262020</v>
      </c>
      <c r="N140" s="391">
        <v>2</v>
      </c>
      <c r="O140" s="396" t="s">
        <v>913</v>
      </c>
      <c r="P140" s="396" t="s">
        <v>913</v>
      </c>
      <c r="Q140" s="390">
        <v>1</v>
      </c>
      <c r="R140" s="390">
        <v>8</v>
      </c>
      <c r="S140" s="390" t="s">
        <v>945</v>
      </c>
      <c r="U140">
        <f t="shared" si="2"/>
      </c>
    </row>
    <row r="141" spans="1:21" ht="13.5" hidden="1">
      <c r="A141" s="390">
        <v>136</v>
      </c>
      <c r="B141" s="390">
        <v>92</v>
      </c>
      <c r="C141" s="390" t="s">
        <v>902</v>
      </c>
      <c r="F141" s="390">
        <v>826</v>
      </c>
      <c r="G141" s="394"/>
      <c r="H141" s="392" t="s">
        <v>902</v>
      </c>
      <c r="I141" s="395" t="s">
        <v>902</v>
      </c>
      <c r="J141" s="390" t="s">
        <v>902</v>
      </c>
      <c r="K141" s="396" t="s">
        <v>946</v>
      </c>
      <c r="L141" s="396" t="s">
        <v>946</v>
      </c>
      <c r="M141" s="396" t="s">
        <v>902</v>
      </c>
      <c r="N141" s="391" t="s">
        <v>902</v>
      </c>
      <c r="O141" s="396" t="s">
        <v>902</v>
      </c>
      <c r="P141" s="396" t="s">
        <v>902</v>
      </c>
      <c r="Q141" s="390">
        <v>1</v>
      </c>
      <c r="R141" s="390">
        <v>8</v>
      </c>
      <c r="S141" s="390" t="s">
        <v>945</v>
      </c>
      <c r="U141" t="str">
        <f t="shared" si="2"/>
        <v>##</v>
      </c>
    </row>
    <row r="142" spans="1:21" ht="13.5" hidden="1">
      <c r="A142" s="390">
        <v>137</v>
      </c>
      <c r="C142" s="390" t="s">
        <v>902</v>
      </c>
      <c r="F142" s="390">
        <v>827</v>
      </c>
      <c r="G142" s="394"/>
      <c r="H142" s="392" t="s">
        <v>902</v>
      </c>
      <c r="I142" s="395" t="s">
        <v>902</v>
      </c>
      <c r="J142" s="390" t="s">
        <v>902</v>
      </c>
      <c r="K142" s="396" t="s">
        <v>2115</v>
      </c>
      <c r="L142" s="396" t="s">
        <v>2115</v>
      </c>
      <c r="M142" s="396" t="s">
        <v>902</v>
      </c>
      <c r="N142" s="391" t="s">
        <v>902</v>
      </c>
      <c r="O142" s="396" t="s">
        <v>902</v>
      </c>
      <c r="P142" s="396" t="s">
        <v>902</v>
      </c>
      <c r="Q142" s="390">
        <v>1</v>
      </c>
      <c r="R142" s="390">
        <v>8</v>
      </c>
      <c r="S142" s="390" t="s">
        <v>945</v>
      </c>
      <c r="U142" t="str">
        <f t="shared" si="2"/>
        <v>##</v>
      </c>
    </row>
    <row r="143" spans="1:21" ht="13.5" hidden="1">
      <c r="A143" s="390">
        <v>138</v>
      </c>
      <c r="F143" s="390">
        <v>828</v>
      </c>
      <c r="G143" s="394"/>
      <c r="H143" s="392" t="s">
        <v>902</v>
      </c>
      <c r="I143" s="395" t="s">
        <v>902</v>
      </c>
      <c r="K143" s="396" t="s">
        <v>2116</v>
      </c>
      <c r="L143" s="396" t="s">
        <v>2117</v>
      </c>
      <c r="M143" s="397" t="s">
        <v>902</v>
      </c>
      <c r="N143" s="391" t="s">
        <v>902</v>
      </c>
      <c r="O143" s="396" t="s">
        <v>902</v>
      </c>
      <c r="P143" s="396" t="s">
        <v>902</v>
      </c>
      <c r="Q143" s="390">
        <v>1</v>
      </c>
      <c r="R143" s="390">
        <v>8</v>
      </c>
      <c r="S143" s="390" t="s">
        <v>945</v>
      </c>
      <c r="U143" t="str">
        <f t="shared" si="2"/>
        <v>##</v>
      </c>
    </row>
    <row r="144" spans="1:21" ht="13.5" hidden="1">
      <c r="A144" s="390">
        <v>139</v>
      </c>
      <c r="C144" s="390" t="s">
        <v>902</v>
      </c>
      <c r="F144" s="390"/>
      <c r="G144" s="394"/>
      <c r="H144" s="392" t="s">
        <v>902</v>
      </c>
      <c r="I144" s="395" t="s">
        <v>902</v>
      </c>
      <c r="J144" s="390" t="s">
        <v>902</v>
      </c>
      <c r="K144" s="396"/>
      <c r="L144" s="396"/>
      <c r="M144" s="397" t="s">
        <v>902</v>
      </c>
      <c r="N144" s="391" t="s">
        <v>902</v>
      </c>
      <c r="O144" s="396" t="s">
        <v>902</v>
      </c>
      <c r="P144" s="396" t="s">
        <v>902</v>
      </c>
      <c r="U144" t="str">
        <f t="shared" si="2"/>
        <v>##</v>
      </c>
    </row>
    <row r="145" spans="1:21" ht="13.5" hidden="1">
      <c r="A145" s="390">
        <v>140</v>
      </c>
      <c r="C145" s="390" t="s">
        <v>902</v>
      </c>
      <c r="F145" s="390"/>
      <c r="G145" s="394"/>
      <c r="H145" s="392" t="s">
        <v>902</v>
      </c>
      <c r="I145" s="395" t="s">
        <v>902</v>
      </c>
      <c r="J145" s="390" t="s">
        <v>902</v>
      </c>
      <c r="K145" s="396"/>
      <c r="L145" s="396"/>
      <c r="M145" s="397" t="s">
        <v>902</v>
      </c>
      <c r="N145" s="391" t="s">
        <v>902</v>
      </c>
      <c r="O145" s="396" t="s">
        <v>902</v>
      </c>
      <c r="P145" s="396" t="s">
        <v>902</v>
      </c>
      <c r="U145" t="str">
        <f t="shared" si="2"/>
        <v>##</v>
      </c>
    </row>
    <row r="146" spans="1:21" ht="13.5">
      <c r="A146" s="390">
        <v>141</v>
      </c>
      <c r="B146" s="390">
        <v>94</v>
      </c>
      <c r="C146" s="390">
        <v>22260841</v>
      </c>
      <c r="D146" s="390">
        <v>22</v>
      </c>
      <c r="E146" s="390">
        <v>26</v>
      </c>
      <c r="F146" s="390">
        <v>841</v>
      </c>
      <c r="G146" s="394"/>
      <c r="H146" s="392">
        <v>44680</v>
      </c>
      <c r="I146" s="395" t="s">
        <v>2064</v>
      </c>
      <c r="J146" s="390">
        <v>1</v>
      </c>
      <c r="K146" s="396" t="s">
        <v>2118</v>
      </c>
      <c r="L146" s="396" t="s">
        <v>2119</v>
      </c>
      <c r="M146" s="396">
        <v>262030</v>
      </c>
      <c r="N146" s="391">
        <v>3</v>
      </c>
      <c r="O146" s="396" t="s">
        <v>917</v>
      </c>
      <c r="P146" s="396" t="s">
        <v>917</v>
      </c>
      <c r="Q146" s="390">
        <v>1</v>
      </c>
      <c r="R146" s="390">
        <v>9</v>
      </c>
      <c r="S146" s="390" t="s">
        <v>947</v>
      </c>
      <c r="U146">
        <f t="shared" si="2"/>
      </c>
    </row>
    <row r="147" spans="1:21" ht="13.5">
      <c r="A147" s="390">
        <v>142</v>
      </c>
      <c r="B147" s="390">
        <v>95</v>
      </c>
      <c r="C147" s="390">
        <v>22260842</v>
      </c>
      <c r="D147" s="390">
        <v>22</v>
      </c>
      <c r="E147" s="390">
        <v>26</v>
      </c>
      <c r="F147" s="390">
        <v>842</v>
      </c>
      <c r="G147" s="394"/>
      <c r="H147" s="392">
        <v>44765</v>
      </c>
      <c r="I147" s="395" t="s">
        <v>2107</v>
      </c>
      <c r="J147" s="390">
        <v>42</v>
      </c>
      <c r="K147" s="396" t="s">
        <v>2120</v>
      </c>
      <c r="L147" s="396" t="s">
        <v>2120</v>
      </c>
      <c r="M147" s="396">
        <v>262030</v>
      </c>
      <c r="N147" s="391">
        <v>3</v>
      </c>
      <c r="O147" s="396" t="s">
        <v>917</v>
      </c>
      <c r="P147" s="396" t="s">
        <v>917</v>
      </c>
      <c r="Q147" s="390">
        <v>1</v>
      </c>
      <c r="R147" s="390">
        <v>9</v>
      </c>
      <c r="S147" s="390" t="s">
        <v>947</v>
      </c>
      <c r="U147">
        <f t="shared" si="2"/>
      </c>
    </row>
    <row r="148" spans="1:21" ht="13.5">
      <c r="A148" s="390">
        <v>143</v>
      </c>
      <c r="B148" s="390">
        <v>96</v>
      </c>
      <c r="C148" s="390">
        <v>22260843</v>
      </c>
      <c r="D148" s="390">
        <v>22</v>
      </c>
      <c r="E148" s="390">
        <v>26</v>
      </c>
      <c r="F148" s="390">
        <v>843</v>
      </c>
      <c r="G148" s="394"/>
      <c r="H148" s="392">
        <v>44856</v>
      </c>
      <c r="I148" s="395" t="s">
        <v>2112</v>
      </c>
      <c r="K148" s="396" t="s">
        <v>2121</v>
      </c>
      <c r="L148" s="396" t="s">
        <v>2122</v>
      </c>
      <c r="M148" s="396">
        <v>262030</v>
      </c>
      <c r="N148" s="391">
        <v>3</v>
      </c>
      <c r="O148" s="396" t="s">
        <v>917</v>
      </c>
      <c r="P148" s="396" t="s">
        <v>917</v>
      </c>
      <c r="Q148" s="390">
        <v>1</v>
      </c>
      <c r="R148" s="390">
        <v>9</v>
      </c>
      <c r="S148" s="390" t="s">
        <v>947</v>
      </c>
      <c r="U148">
        <f t="shared" si="2"/>
      </c>
    </row>
    <row r="149" spans="1:21" ht="13.5" hidden="1">
      <c r="A149" s="390">
        <v>144</v>
      </c>
      <c r="B149" s="390">
        <v>97</v>
      </c>
      <c r="C149" s="390" t="s">
        <v>902</v>
      </c>
      <c r="F149" s="390">
        <v>844</v>
      </c>
      <c r="G149" s="394"/>
      <c r="H149" s="392" t="s">
        <v>902</v>
      </c>
      <c r="I149" s="395" t="s">
        <v>902</v>
      </c>
      <c r="J149" s="390" t="s">
        <v>902</v>
      </c>
      <c r="K149" s="396" t="s">
        <v>2123</v>
      </c>
      <c r="L149" s="396" t="s">
        <v>2124</v>
      </c>
      <c r="M149" s="396" t="s">
        <v>902</v>
      </c>
      <c r="N149" s="391" t="s">
        <v>902</v>
      </c>
      <c r="O149" s="396" t="s">
        <v>902</v>
      </c>
      <c r="P149" s="396" t="s">
        <v>902</v>
      </c>
      <c r="Q149" s="390">
        <v>1</v>
      </c>
      <c r="R149" s="390">
        <v>9</v>
      </c>
      <c r="S149" s="390" t="s">
        <v>947</v>
      </c>
      <c r="U149" t="str">
        <f t="shared" si="2"/>
        <v>##</v>
      </c>
    </row>
    <row r="150" spans="1:21" ht="13.5" hidden="1">
      <c r="A150" s="390">
        <v>145</v>
      </c>
      <c r="B150" s="390">
        <v>98</v>
      </c>
      <c r="C150" s="390" t="s">
        <v>902</v>
      </c>
      <c r="F150" s="390"/>
      <c r="G150" s="394"/>
      <c r="H150" s="392" t="s">
        <v>902</v>
      </c>
      <c r="I150" s="395" t="s">
        <v>902</v>
      </c>
      <c r="J150" s="390" t="s">
        <v>902</v>
      </c>
      <c r="K150" s="396"/>
      <c r="L150" s="396"/>
      <c r="M150" s="396" t="s">
        <v>902</v>
      </c>
      <c r="N150" s="391" t="s">
        <v>902</v>
      </c>
      <c r="O150" s="396" t="s">
        <v>902</v>
      </c>
      <c r="P150" s="396" t="s">
        <v>902</v>
      </c>
      <c r="U150" t="str">
        <f t="shared" si="2"/>
        <v>##</v>
      </c>
    </row>
    <row r="151" spans="1:21" ht="13.5" hidden="1">
      <c r="A151" s="390">
        <v>146</v>
      </c>
      <c r="C151" s="390" t="s">
        <v>902</v>
      </c>
      <c r="F151" s="390"/>
      <c r="G151" s="394"/>
      <c r="H151" s="392" t="s">
        <v>902</v>
      </c>
      <c r="I151" s="395" t="s">
        <v>902</v>
      </c>
      <c r="J151" s="390" t="s">
        <v>902</v>
      </c>
      <c r="K151" s="396"/>
      <c r="L151" s="396"/>
      <c r="M151" s="396" t="s">
        <v>902</v>
      </c>
      <c r="N151" s="391" t="s">
        <v>902</v>
      </c>
      <c r="O151" s="396" t="s">
        <v>902</v>
      </c>
      <c r="P151" s="396" t="s">
        <v>902</v>
      </c>
      <c r="U151" t="str">
        <f t="shared" si="2"/>
        <v>##</v>
      </c>
    </row>
    <row r="152" spans="1:21" ht="13.5" hidden="1">
      <c r="A152" s="390">
        <v>147</v>
      </c>
      <c r="C152" s="390" t="s">
        <v>902</v>
      </c>
      <c r="F152" s="390"/>
      <c r="G152" s="394"/>
      <c r="H152" s="392" t="s">
        <v>902</v>
      </c>
      <c r="I152" s="395" t="s">
        <v>902</v>
      </c>
      <c r="J152" s="390" t="s">
        <v>902</v>
      </c>
      <c r="K152" s="396"/>
      <c r="L152" s="396"/>
      <c r="M152" s="396" t="s">
        <v>902</v>
      </c>
      <c r="N152" s="391" t="s">
        <v>902</v>
      </c>
      <c r="O152" s="396" t="s">
        <v>902</v>
      </c>
      <c r="P152" s="396" t="s">
        <v>902</v>
      </c>
      <c r="U152" t="str">
        <f t="shared" si="2"/>
        <v>##</v>
      </c>
    </row>
    <row r="153" spans="1:21" ht="13.5" hidden="1">
      <c r="A153" s="390">
        <v>148</v>
      </c>
      <c r="C153" s="390" t="s">
        <v>902</v>
      </c>
      <c r="F153" s="390"/>
      <c r="G153" s="394"/>
      <c r="H153" s="392" t="s">
        <v>902</v>
      </c>
      <c r="I153" s="395" t="s">
        <v>902</v>
      </c>
      <c r="J153" s="390" t="s">
        <v>902</v>
      </c>
      <c r="K153" s="396"/>
      <c r="L153" s="396"/>
      <c r="M153" s="396" t="s">
        <v>902</v>
      </c>
      <c r="N153" s="391" t="s">
        <v>902</v>
      </c>
      <c r="O153" s="396" t="s">
        <v>902</v>
      </c>
      <c r="P153" s="396" t="s">
        <v>902</v>
      </c>
      <c r="U153" t="str">
        <f t="shared" si="2"/>
        <v>##</v>
      </c>
    </row>
    <row r="154" spans="1:21" ht="13.5" hidden="1">
      <c r="A154" s="390">
        <v>149</v>
      </c>
      <c r="C154" s="390" t="s">
        <v>902</v>
      </c>
      <c r="F154" s="390"/>
      <c r="G154" s="394"/>
      <c r="H154" s="392" t="s">
        <v>902</v>
      </c>
      <c r="I154" s="395" t="s">
        <v>902</v>
      </c>
      <c r="J154" s="390" t="s">
        <v>902</v>
      </c>
      <c r="K154" s="396"/>
      <c r="L154" s="396"/>
      <c r="M154" s="396" t="s">
        <v>902</v>
      </c>
      <c r="N154" s="391" t="s">
        <v>902</v>
      </c>
      <c r="O154" s="396" t="s">
        <v>902</v>
      </c>
      <c r="P154" s="396" t="s">
        <v>902</v>
      </c>
      <c r="U154" t="str">
        <f t="shared" si="2"/>
        <v>##</v>
      </c>
    </row>
    <row r="155" spans="1:21" ht="13.5" hidden="1">
      <c r="A155" s="390">
        <v>150</v>
      </c>
      <c r="C155" s="390" t="s">
        <v>902</v>
      </c>
      <c r="F155" s="390"/>
      <c r="G155" s="394"/>
      <c r="H155" s="392" t="s">
        <v>902</v>
      </c>
      <c r="I155" s="395" t="s">
        <v>902</v>
      </c>
      <c r="J155" s="390" t="s">
        <v>902</v>
      </c>
      <c r="K155" s="396"/>
      <c r="L155" s="396"/>
      <c r="M155" s="396" t="s">
        <v>902</v>
      </c>
      <c r="N155" s="391" t="s">
        <v>902</v>
      </c>
      <c r="O155" s="396" t="s">
        <v>902</v>
      </c>
      <c r="P155" s="396" t="s">
        <v>902</v>
      </c>
      <c r="U155" t="str">
        <f t="shared" si="2"/>
        <v>##</v>
      </c>
    </row>
    <row r="156" spans="1:21" ht="13.5">
      <c r="A156" s="390">
        <v>151</v>
      </c>
      <c r="B156" s="390">
        <v>99</v>
      </c>
      <c r="C156" s="390">
        <v>22260861</v>
      </c>
      <c r="D156" s="390">
        <v>22</v>
      </c>
      <c r="E156" s="390">
        <v>26</v>
      </c>
      <c r="F156" s="390">
        <v>861</v>
      </c>
      <c r="G156" s="394"/>
      <c r="H156" s="392">
        <v>44654</v>
      </c>
      <c r="I156" s="395" t="s">
        <v>2125</v>
      </c>
      <c r="J156" s="390">
        <v>1</v>
      </c>
      <c r="K156" s="396" t="s">
        <v>948</v>
      </c>
      <c r="L156" s="396" t="s">
        <v>949</v>
      </c>
      <c r="M156" s="396">
        <v>263060</v>
      </c>
      <c r="N156" s="391">
        <v>4</v>
      </c>
      <c r="O156" s="396" t="s">
        <v>950</v>
      </c>
      <c r="P156" s="396" t="s">
        <v>950</v>
      </c>
      <c r="Q156" s="390">
        <v>1</v>
      </c>
      <c r="R156" s="390">
        <v>10</v>
      </c>
      <c r="S156" s="390" t="s">
        <v>951</v>
      </c>
      <c r="U156">
        <f t="shared" si="2"/>
      </c>
    </row>
    <row r="157" spans="1:21" ht="13.5">
      <c r="A157" s="390">
        <v>152</v>
      </c>
      <c r="B157" s="390">
        <v>100</v>
      </c>
      <c r="C157" s="390">
        <v>22260862</v>
      </c>
      <c r="D157" s="390">
        <v>22</v>
      </c>
      <c r="E157" s="390">
        <v>26</v>
      </c>
      <c r="F157" s="390">
        <v>862</v>
      </c>
      <c r="G157" s="394"/>
      <c r="H157" s="392">
        <v>44723</v>
      </c>
      <c r="I157" s="395" t="s">
        <v>2072</v>
      </c>
      <c r="J157" s="390">
        <v>54</v>
      </c>
      <c r="K157" s="396" t="s">
        <v>952</v>
      </c>
      <c r="L157" s="396" t="s">
        <v>952</v>
      </c>
      <c r="M157" s="396">
        <v>263060</v>
      </c>
      <c r="N157" s="391">
        <v>4</v>
      </c>
      <c r="O157" s="396" t="s">
        <v>950</v>
      </c>
      <c r="P157" s="396" t="s">
        <v>950</v>
      </c>
      <c r="Q157" s="390">
        <v>1</v>
      </c>
      <c r="R157" s="390">
        <v>10</v>
      </c>
      <c r="S157" s="390" t="s">
        <v>951</v>
      </c>
      <c r="U157">
        <f t="shared" si="2"/>
      </c>
    </row>
    <row r="158" spans="1:21" ht="13.5" hidden="1">
      <c r="A158" s="390">
        <v>153</v>
      </c>
      <c r="B158" s="390">
        <v>101</v>
      </c>
      <c r="F158" s="390">
        <v>863</v>
      </c>
      <c r="G158" s="394"/>
      <c r="H158" s="392" t="s">
        <v>902</v>
      </c>
      <c r="I158" s="395" t="s">
        <v>902</v>
      </c>
      <c r="J158" s="390">
        <v>2</v>
      </c>
      <c r="K158" s="396" t="s">
        <v>948</v>
      </c>
      <c r="L158" s="396" t="s">
        <v>949</v>
      </c>
      <c r="M158" s="396" t="s">
        <v>902</v>
      </c>
      <c r="N158" s="391" t="s">
        <v>902</v>
      </c>
      <c r="O158" s="396" t="s">
        <v>902</v>
      </c>
      <c r="P158" s="396" t="s">
        <v>902</v>
      </c>
      <c r="Q158" s="390">
        <v>1</v>
      </c>
      <c r="R158" s="390">
        <v>10</v>
      </c>
      <c r="S158" s="390" t="s">
        <v>951</v>
      </c>
      <c r="U158" t="str">
        <f t="shared" si="2"/>
        <v>##</v>
      </c>
    </row>
    <row r="159" spans="1:21" ht="13.5" hidden="1">
      <c r="A159" s="390">
        <v>154</v>
      </c>
      <c r="B159" s="390">
        <v>102</v>
      </c>
      <c r="C159" s="390">
        <v>22260865</v>
      </c>
      <c r="D159" s="390">
        <v>22</v>
      </c>
      <c r="E159" s="390">
        <v>26</v>
      </c>
      <c r="F159" s="390">
        <v>865</v>
      </c>
      <c r="G159" s="394"/>
      <c r="H159" s="392">
        <v>44906</v>
      </c>
      <c r="I159" s="395" t="s">
        <v>2126</v>
      </c>
      <c r="J159" s="390">
        <v>8</v>
      </c>
      <c r="K159" s="396" t="s">
        <v>2127</v>
      </c>
      <c r="L159" s="396" t="s">
        <v>2128</v>
      </c>
      <c r="M159" s="396">
        <v>263060</v>
      </c>
      <c r="N159" s="391">
        <v>4</v>
      </c>
      <c r="O159" s="396" t="s">
        <v>950</v>
      </c>
      <c r="P159" s="396" t="s">
        <v>950</v>
      </c>
      <c r="Q159" s="390">
        <v>1</v>
      </c>
      <c r="R159" s="390">
        <v>10</v>
      </c>
      <c r="S159" s="390" t="s">
        <v>951</v>
      </c>
      <c r="U159">
        <f t="shared" si="2"/>
      </c>
    </row>
    <row r="160" spans="1:21" ht="13.5" hidden="1">
      <c r="A160" s="390">
        <v>155</v>
      </c>
      <c r="B160" s="390">
        <v>103</v>
      </c>
      <c r="C160" s="390" t="s">
        <v>902</v>
      </c>
      <c r="F160" s="390">
        <v>864</v>
      </c>
      <c r="G160" s="394"/>
      <c r="H160" s="392" t="s">
        <v>902</v>
      </c>
      <c r="I160" s="395" t="s">
        <v>902</v>
      </c>
      <c r="J160" s="390" t="s">
        <v>902</v>
      </c>
      <c r="K160" s="396" t="s">
        <v>2129</v>
      </c>
      <c r="L160" s="396" t="s">
        <v>2129</v>
      </c>
      <c r="M160" s="396" t="s">
        <v>902</v>
      </c>
      <c r="N160" s="391" t="s">
        <v>902</v>
      </c>
      <c r="O160" s="396" t="s">
        <v>902</v>
      </c>
      <c r="P160" s="396" t="s">
        <v>902</v>
      </c>
      <c r="Q160" s="390">
        <v>1</v>
      </c>
      <c r="R160" s="390">
        <v>10</v>
      </c>
      <c r="S160" s="390" t="s">
        <v>951</v>
      </c>
      <c r="U160" t="str">
        <f t="shared" si="2"/>
        <v>##</v>
      </c>
    </row>
    <row r="161" spans="1:21" ht="13.5" hidden="1">
      <c r="A161" s="390">
        <v>156</v>
      </c>
      <c r="B161" s="390">
        <v>104</v>
      </c>
      <c r="F161" s="390">
        <v>866</v>
      </c>
      <c r="G161" s="390"/>
      <c r="H161" s="392" t="s">
        <v>902</v>
      </c>
      <c r="I161" s="398" t="s">
        <v>902</v>
      </c>
      <c r="J161" s="390">
        <v>3</v>
      </c>
      <c r="K161" s="396" t="s">
        <v>948</v>
      </c>
      <c r="L161" s="396" t="s">
        <v>949</v>
      </c>
      <c r="M161" s="396" t="s">
        <v>902</v>
      </c>
      <c r="N161" s="391" t="s">
        <v>902</v>
      </c>
      <c r="O161" s="396" t="s">
        <v>902</v>
      </c>
      <c r="P161" s="396" t="s">
        <v>902</v>
      </c>
      <c r="Q161" s="390">
        <v>1</v>
      </c>
      <c r="R161" s="390">
        <v>10</v>
      </c>
      <c r="S161" s="390" t="s">
        <v>951</v>
      </c>
      <c r="U161" t="str">
        <f t="shared" si="2"/>
        <v>##</v>
      </c>
    </row>
    <row r="162" spans="1:21" ht="13.5" hidden="1">
      <c r="A162" s="390">
        <v>157</v>
      </c>
      <c r="B162" s="390">
        <v>105</v>
      </c>
      <c r="F162" s="390"/>
      <c r="G162" s="394"/>
      <c r="H162" s="392" t="s">
        <v>902</v>
      </c>
      <c r="I162" s="395" t="s">
        <v>902</v>
      </c>
      <c r="J162" s="390" t="s">
        <v>902</v>
      </c>
      <c r="K162" s="396"/>
      <c r="L162" s="396"/>
      <c r="M162" s="396" t="s">
        <v>902</v>
      </c>
      <c r="N162" s="391" t="s">
        <v>902</v>
      </c>
      <c r="O162" s="396" t="s">
        <v>902</v>
      </c>
      <c r="P162" s="396" t="s">
        <v>902</v>
      </c>
      <c r="U162" t="str">
        <f t="shared" si="2"/>
        <v>##</v>
      </c>
    </row>
    <row r="163" spans="1:21" ht="13.5" hidden="1">
      <c r="A163" s="390">
        <v>158</v>
      </c>
      <c r="B163" s="390">
        <v>106</v>
      </c>
      <c r="C163" s="390" t="s">
        <v>902</v>
      </c>
      <c r="F163" s="390"/>
      <c r="G163" s="390"/>
      <c r="H163" s="392" t="s">
        <v>902</v>
      </c>
      <c r="I163" s="395" t="s">
        <v>902</v>
      </c>
      <c r="J163" s="390" t="s">
        <v>902</v>
      </c>
      <c r="K163" s="396"/>
      <c r="L163" s="396"/>
      <c r="M163" s="396" t="s">
        <v>902</v>
      </c>
      <c r="N163" s="391" t="s">
        <v>902</v>
      </c>
      <c r="O163" s="396" t="s">
        <v>902</v>
      </c>
      <c r="P163" s="396" t="s">
        <v>902</v>
      </c>
      <c r="U163" t="str">
        <f t="shared" si="2"/>
        <v>##</v>
      </c>
    </row>
    <row r="164" spans="1:21" ht="13.5" hidden="1">
      <c r="A164" s="390">
        <v>159</v>
      </c>
      <c r="C164" s="390" t="s">
        <v>902</v>
      </c>
      <c r="F164" s="390"/>
      <c r="G164" s="394"/>
      <c r="H164" s="392" t="s">
        <v>902</v>
      </c>
      <c r="I164" s="395" t="s">
        <v>902</v>
      </c>
      <c r="J164" s="390" t="s">
        <v>902</v>
      </c>
      <c r="K164" s="396"/>
      <c r="L164" s="396"/>
      <c r="M164" s="396" t="s">
        <v>902</v>
      </c>
      <c r="N164" s="391" t="s">
        <v>902</v>
      </c>
      <c r="O164" s="396" t="s">
        <v>902</v>
      </c>
      <c r="P164" s="396" t="s">
        <v>902</v>
      </c>
      <c r="U164" t="str">
        <f t="shared" si="2"/>
        <v>##</v>
      </c>
    </row>
    <row r="165" spans="1:21" ht="13.5" hidden="1">
      <c r="A165" s="390">
        <v>160</v>
      </c>
      <c r="C165" s="390" t="s">
        <v>902</v>
      </c>
      <c r="F165" s="390"/>
      <c r="G165" s="394"/>
      <c r="H165" s="392" t="s">
        <v>902</v>
      </c>
      <c r="I165" s="395" t="s">
        <v>902</v>
      </c>
      <c r="J165" s="390" t="s">
        <v>902</v>
      </c>
      <c r="K165" s="396"/>
      <c r="L165" s="396"/>
      <c r="M165" s="396" t="s">
        <v>902</v>
      </c>
      <c r="N165" s="391" t="s">
        <v>902</v>
      </c>
      <c r="O165" s="396" t="s">
        <v>902</v>
      </c>
      <c r="P165" s="396" t="s">
        <v>902</v>
      </c>
      <c r="U165" t="str">
        <f t="shared" si="2"/>
        <v>##</v>
      </c>
    </row>
    <row r="166" spans="1:21" ht="13.5" hidden="1">
      <c r="A166" s="390">
        <v>161</v>
      </c>
      <c r="B166" s="390">
        <v>107</v>
      </c>
      <c r="C166" s="390">
        <v>22261001</v>
      </c>
      <c r="D166" s="390">
        <v>22</v>
      </c>
      <c r="E166" s="390">
        <v>26</v>
      </c>
      <c r="F166" s="390">
        <v>1001</v>
      </c>
      <c r="G166" s="390"/>
      <c r="H166" s="392">
        <v>44661</v>
      </c>
      <c r="I166" s="398" t="s">
        <v>2130</v>
      </c>
      <c r="J166" s="390">
        <v>57</v>
      </c>
      <c r="K166" s="396" t="s">
        <v>2131</v>
      </c>
      <c r="L166" s="396" t="s">
        <v>953</v>
      </c>
      <c r="M166" s="396">
        <v>261010</v>
      </c>
      <c r="N166" s="391">
        <v>1</v>
      </c>
      <c r="O166" s="396" t="s">
        <v>1936</v>
      </c>
      <c r="P166" s="396" t="s">
        <v>1936</v>
      </c>
      <c r="Q166" s="390">
        <v>3</v>
      </c>
      <c r="R166" s="390">
        <v>16</v>
      </c>
      <c r="S166" s="390" t="s">
        <v>922</v>
      </c>
      <c r="U166">
        <f t="shared" si="2"/>
      </c>
    </row>
    <row r="167" spans="1:21" ht="13.5" hidden="1">
      <c r="A167" s="390">
        <v>162</v>
      </c>
      <c r="B167" s="390">
        <v>108</v>
      </c>
      <c r="C167" s="390">
        <v>22261002</v>
      </c>
      <c r="D167" s="390">
        <v>22</v>
      </c>
      <c r="E167" s="390">
        <v>26</v>
      </c>
      <c r="F167" s="390">
        <v>1002</v>
      </c>
      <c r="G167" s="390"/>
      <c r="H167" s="392">
        <v>44715</v>
      </c>
      <c r="I167" s="395" t="s">
        <v>2132</v>
      </c>
      <c r="J167" s="390">
        <v>75</v>
      </c>
      <c r="K167" s="396" t="s">
        <v>2133</v>
      </c>
      <c r="L167" s="396" t="s">
        <v>2134</v>
      </c>
      <c r="M167" s="396">
        <v>261010</v>
      </c>
      <c r="N167" s="391">
        <v>1</v>
      </c>
      <c r="O167" s="396" t="s">
        <v>1936</v>
      </c>
      <c r="P167" s="396" t="s">
        <v>1936</v>
      </c>
      <c r="Q167" s="390">
        <v>3</v>
      </c>
      <c r="R167" s="390">
        <v>16</v>
      </c>
      <c r="S167" s="390" t="s">
        <v>922</v>
      </c>
      <c r="U167">
        <f t="shared" si="2"/>
      </c>
    </row>
    <row r="168" spans="1:21" ht="13.5" hidden="1">
      <c r="A168" s="390">
        <v>163</v>
      </c>
      <c r="B168" s="390">
        <v>109</v>
      </c>
      <c r="C168" s="390">
        <v>22261002</v>
      </c>
      <c r="D168" s="390">
        <v>22</v>
      </c>
      <c r="E168" s="390">
        <v>26</v>
      </c>
      <c r="F168" s="390">
        <v>1002</v>
      </c>
      <c r="G168" s="390"/>
      <c r="H168" s="392">
        <v>44716</v>
      </c>
      <c r="I168" s="398">
        <v>44716</v>
      </c>
      <c r="J168" s="390">
        <v>75</v>
      </c>
      <c r="K168" s="396" t="s">
        <v>2133</v>
      </c>
      <c r="L168" s="396" t="s">
        <v>2134</v>
      </c>
      <c r="M168" s="396">
        <v>261010</v>
      </c>
      <c r="N168" s="391">
        <v>1</v>
      </c>
      <c r="O168" s="396" t="s">
        <v>1936</v>
      </c>
      <c r="P168" s="396" t="s">
        <v>1936</v>
      </c>
      <c r="Q168" s="390">
        <v>3</v>
      </c>
      <c r="R168" s="390">
        <v>16</v>
      </c>
      <c r="S168" s="390" t="s">
        <v>922</v>
      </c>
      <c r="U168" t="str">
        <f t="shared" si="2"/>
        <v>##</v>
      </c>
    </row>
    <row r="169" spans="1:21" ht="13.5" hidden="1">
      <c r="A169" s="390">
        <v>164</v>
      </c>
      <c r="B169" s="390">
        <v>110</v>
      </c>
      <c r="C169" s="390">
        <v>22261002</v>
      </c>
      <c r="D169" s="390">
        <v>22</v>
      </c>
      <c r="E169" s="390">
        <v>26</v>
      </c>
      <c r="F169" s="390">
        <v>1002</v>
      </c>
      <c r="G169" s="390"/>
      <c r="H169" s="392">
        <v>44717</v>
      </c>
      <c r="I169" s="398">
        <v>44717</v>
      </c>
      <c r="J169" s="390">
        <v>75</v>
      </c>
      <c r="K169" s="396" t="s">
        <v>2133</v>
      </c>
      <c r="L169" s="396" t="s">
        <v>2134</v>
      </c>
      <c r="M169" s="396">
        <v>261010</v>
      </c>
      <c r="N169" s="391">
        <v>1</v>
      </c>
      <c r="O169" s="396" t="s">
        <v>1936</v>
      </c>
      <c r="P169" s="396" t="s">
        <v>1936</v>
      </c>
      <c r="Q169" s="390">
        <v>3</v>
      </c>
      <c r="R169" s="390">
        <v>16</v>
      </c>
      <c r="S169" s="390" t="s">
        <v>922</v>
      </c>
      <c r="U169" t="str">
        <f t="shared" si="2"/>
        <v>##</v>
      </c>
    </row>
    <row r="170" spans="1:21" ht="13.5" hidden="1">
      <c r="A170" s="390">
        <v>165</v>
      </c>
      <c r="B170" s="390">
        <v>111</v>
      </c>
      <c r="C170" s="390">
        <v>22261003</v>
      </c>
      <c r="D170" s="390">
        <v>22</v>
      </c>
      <c r="E170" s="390">
        <v>26</v>
      </c>
      <c r="F170" s="390">
        <v>1003</v>
      </c>
      <c r="G170" s="394"/>
      <c r="H170" s="392">
        <v>44795</v>
      </c>
      <c r="I170" s="395" t="s">
        <v>2135</v>
      </c>
      <c r="J170" s="390">
        <v>54</v>
      </c>
      <c r="K170" s="396" t="s">
        <v>2136</v>
      </c>
      <c r="L170" s="396" t="s">
        <v>2137</v>
      </c>
      <c r="M170" s="396">
        <v>261010</v>
      </c>
      <c r="N170" s="391">
        <v>1</v>
      </c>
      <c r="O170" s="396" t="s">
        <v>1936</v>
      </c>
      <c r="P170" s="396" t="s">
        <v>1936</v>
      </c>
      <c r="Q170" s="390">
        <v>3</v>
      </c>
      <c r="R170" s="390">
        <v>16</v>
      </c>
      <c r="S170" s="390" t="s">
        <v>922</v>
      </c>
      <c r="U170">
        <f t="shared" si="2"/>
      </c>
    </row>
    <row r="171" spans="1:21" ht="13.5" hidden="1">
      <c r="A171" s="390">
        <v>166</v>
      </c>
      <c r="B171" s="390">
        <v>112</v>
      </c>
      <c r="C171" s="390">
        <v>22261003</v>
      </c>
      <c r="D171" s="390">
        <v>22</v>
      </c>
      <c r="E171" s="390">
        <v>26</v>
      </c>
      <c r="F171" s="390">
        <v>1003</v>
      </c>
      <c r="G171" s="390"/>
      <c r="H171" s="392">
        <v>44796</v>
      </c>
      <c r="I171" s="398">
        <v>44796</v>
      </c>
      <c r="J171" s="390">
        <v>54</v>
      </c>
      <c r="K171" s="391" t="s">
        <v>2136</v>
      </c>
      <c r="L171" s="391" t="s">
        <v>2137</v>
      </c>
      <c r="M171" s="396">
        <v>261010</v>
      </c>
      <c r="N171" s="391">
        <v>1</v>
      </c>
      <c r="O171" s="396" t="s">
        <v>1936</v>
      </c>
      <c r="P171" s="396" t="s">
        <v>1936</v>
      </c>
      <c r="Q171" s="390">
        <v>3</v>
      </c>
      <c r="R171" s="390">
        <v>16</v>
      </c>
      <c r="S171" s="390" t="s">
        <v>922</v>
      </c>
      <c r="U171" t="str">
        <f t="shared" si="2"/>
        <v>##</v>
      </c>
    </row>
    <row r="172" spans="1:21" ht="13.5" hidden="1">
      <c r="A172" s="390">
        <v>167</v>
      </c>
      <c r="B172" s="390">
        <v>113</v>
      </c>
      <c r="C172" s="390">
        <v>22261003</v>
      </c>
      <c r="D172" s="390">
        <v>22</v>
      </c>
      <c r="E172" s="390">
        <v>26</v>
      </c>
      <c r="F172" s="390">
        <v>1003</v>
      </c>
      <c r="G172" s="399"/>
      <c r="H172" s="392">
        <v>44797</v>
      </c>
      <c r="I172" s="395">
        <v>44797</v>
      </c>
      <c r="J172" s="390">
        <v>54</v>
      </c>
      <c r="K172" s="396" t="s">
        <v>2136</v>
      </c>
      <c r="L172" s="396" t="s">
        <v>2137</v>
      </c>
      <c r="M172" s="396">
        <v>261010</v>
      </c>
      <c r="N172" s="391">
        <v>1</v>
      </c>
      <c r="O172" s="396" t="s">
        <v>1936</v>
      </c>
      <c r="P172" s="396" t="s">
        <v>1936</v>
      </c>
      <c r="Q172" s="390">
        <v>3</v>
      </c>
      <c r="R172" s="390">
        <v>16</v>
      </c>
      <c r="S172" s="390" t="s">
        <v>922</v>
      </c>
      <c r="U172" t="str">
        <f t="shared" si="2"/>
        <v>##</v>
      </c>
    </row>
    <row r="173" spans="1:21" ht="13.5" hidden="1">
      <c r="A173" s="390">
        <v>168</v>
      </c>
      <c r="B173" s="390">
        <v>114</v>
      </c>
      <c r="C173" s="390">
        <v>22261004</v>
      </c>
      <c r="D173" s="390">
        <v>22</v>
      </c>
      <c r="E173" s="390">
        <v>26</v>
      </c>
      <c r="F173" s="390">
        <v>1004</v>
      </c>
      <c r="G173" s="390"/>
      <c r="H173" s="392">
        <v>44842</v>
      </c>
      <c r="I173" s="398" t="s">
        <v>2138</v>
      </c>
      <c r="J173" s="390">
        <v>56</v>
      </c>
      <c r="K173" s="396" t="s">
        <v>954</v>
      </c>
      <c r="L173" s="396" t="s">
        <v>955</v>
      </c>
      <c r="M173" s="396">
        <v>261010</v>
      </c>
      <c r="N173" s="391">
        <v>1</v>
      </c>
      <c r="O173" s="396" t="s">
        <v>1936</v>
      </c>
      <c r="P173" s="396" t="s">
        <v>1936</v>
      </c>
      <c r="Q173" s="390">
        <v>3</v>
      </c>
      <c r="R173" s="390">
        <v>16</v>
      </c>
      <c r="S173" s="390" t="s">
        <v>922</v>
      </c>
      <c r="U173">
        <f t="shared" si="2"/>
      </c>
    </row>
    <row r="174" spans="1:21" ht="13.5" hidden="1">
      <c r="A174" s="390">
        <v>169</v>
      </c>
      <c r="B174" s="390">
        <v>115</v>
      </c>
      <c r="C174" s="390">
        <v>22261004</v>
      </c>
      <c r="D174" s="390">
        <v>22</v>
      </c>
      <c r="E174" s="390">
        <v>26</v>
      </c>
      <c r="F174" s="390">
        <v>1004</v>
      </c>
      <c r="G174" s="390"/>
      <c r="H174" s="392">
        <v>44843</v>
      </c>
      <c r="I174" s="398">
        <v>44843</v>
      </c>
      <c r="J174" s="390">
        <v>56</v>
      </c>
      <c r="K174" s="391" t="s">
        <v>954</v>
      </c>
      <c r="L174" s="391" t="s">
        <v>955</v>
      </c>
      <c r="M174" s="396">
        <v>261010</v>
      </c>
      <c r="N174" s="391">
        <v>1</v>
      </c>
      <c r="O174" s="396" t="s">
        <v>1936</v>
      </c>
      <c r="P174" s="396" t="s">
        <v>1936</v>
      </c>
      <c r="Q174" s="390">
        <v>3</v>
      </c>
      <c r="R174" s="390">
        <v>16</v>
      </c>
      <c r="S174" s="390" t="s">
        <v>922</v>
      </c>
      <c r="U174" t="str">
        <f t="shared" si="2"/>
        <v>##</v>
      </c>
    </row>
    <row r="175" spans="1:21" ht="13.5" hidden="1">
      <c r="A175" s="390">
        <v>170</v>
      </c>
      <c r="B175" s="390">
        <v>116</v>
      </c>
      <c r="C175" s="390">
        <v>22261005</v>
      </c>
      <c r="D175" s="390">
        <v>22</v>
      </c>
      <c r="E175" s="390">
        <v>26</v>
      </c>
      <c r="F175" s="390">
        <v>1005</v>
      </c>
      <c r="G175" s="394"/>
      <c r="H175" s="392">
        <v>44869</v>
      </c>
      <c r="I175" s="395" t="s">
        <v>2139</v>
      </c>
      <c r="J175" s="390">
        <v>74</v>
      </c>
      <c r="K175" s="396" t="s">
        <v>956</v>
      </c>
      <c r="L175" s="396" t="s">
        <v>956</v>
      </c>
      <c r="M175" s="396">
        <v>261010</v>
      </c>
      <c r="N175" s="391">
        <v>1</v>
      </c>
      <c r="O175" s="396" t="s">
        <v>1936</v>
      </c>
      <c r="P175" s="396" t="s">
        <v>1936</v>
      </c>
      <c r="Q175" s="390">
        <v>3</v>
      </c>
      <c r="R175" s="390">
        <v>16</v>
      </c>
      <c r="S175" s="390" t="s">
        <v>922</v>
      </c>
      <c r="U175">
        <f t="shared" si="2"/>
      </c>
    </row>
    <row r="176" spans="1:21" ht="13.5" hidden="1">
      <c r="A176" s="390">
        <v>171</v>
      </c>
      <c r="B176" s="390">
        <v>117</v>
      </c>
      <c r="C176" s="390">
        <v>22261006</v>
      </c>
      <c r="D176" s="390">
        <v>22</v>
      </c>
      <c r="E176" s="390">
        <v>26</v>
      </c>
      <c r="F176" s="390">
        <v>1006</v>
      </c>
      <c r="G176" s="394"/>
      <c r="H176" s="392">
        <v>44878</v>
      </c>
      <c r="I176" s="395" t="s">
        <v>2140</v>
      </c>
      <c r="J176" s="390">
        <v>16</v>
      </c>
      <c r="K176" s="396" t="s">
        <v>2141</v>
      </c>
      <c r="L176" s="396" t="s">
        <v>2142</v>
      </c>
      <c r="M176" s="396">
        <v>261010</v>
      </c>
      <c r="N176" s="391">
        <v>1</v>
      </c>
      <c r="O176" s="396" t="s">
        <v>1936</v>
      </c>
      <c r="P176" s="396" t="s">
        <v>1936</v>
      </c>
      <c r="Q176" s="390">
        <v>3</v>
      </c>
      <c r="R176" s="390">
        <v>16</v>
      </c>
      <c r="S176" s="390" t="s">
        <v>922</v>
      </c>
      <c r="U176">
        <f t="shared" si="2"/>
      </c>
    </row>
    <row r="177" spans="1:21" ht="13.5" hidden="1">
      <c r="A177" s="390">
        <v>172</v>
      </c>
      <c r="B177" s="390">
        <v>118</v>
      </c>
      <c r="C177" s="390">
        <v>22261101</v>
      </c>
      <c r="D177" s="390">
        <v>22</v>
      </c>
      <c r="E177" s="390">
        <v>26</v>
      </c>
      <c r="F177" s="390">
        <v>1101</v>
      </c>
      <c r="G177" s="394"/>
      <c r="H177" s="392">
        <v>44871</v>
      </c>
      <c r="I177" s="395" t="s">
        <v>2143</v>
      </c>
      <c r="J177" s="390">
        <v>73</v>
      </c>
      <c r="K177" s="396" t="s">
        <v>2144</v>
      </c>
      <c r="L177" s="396" t="s">
        <v>2145</v>
      </c>
      <c r="M177" s="396">
        <v>262030</v>
      </c>
      <c r="N177" s="391">
        <v>3</v>
      </c>
      <c r="O177" s="396" t="s">
        <v>917</v>
      </c>
      <c r="P177" s="396" t="s">
        <v>917</v>
      </c>
      <c r="Q177" s="390">
        <v>3</v>
      </c>
      <c r="R177" s="390">
        <v>16</v>
      </c>
      <c r="S177" s="390" t="s">
        <v>922</v>
      </c>
      <c r="U177">
        <f t="shared" si="2"/>
      </c>
    </row>
    <row r="178" spans="1:21" ht="13.5" hidden="1">
      <c r="A178" s="390">
        <v>173</v>
      </c>
      <c r="B178" s="390">
        <v>119</v>
      </c>
      <c r="F178" s="390">
        <v>1301</v>
      </c>
      <c r="G178" s="394"/>
      <c r="H178" s="392" t="s">
        <v>902</v>
      </c>
      <c r="I178" s="395" t="s">
        <v>902</v>
      </c>
      <c r="J178" s="390">
        <v>1</v>
      </c>
      <c r="K178" s="396" t="s">
        <v>957</v>
      </c>
      <c r="L178" s="396" t="s">
        <v>957</v>
      </c>
      <c r="M178" s="396" t="s">
        <v>902</v>
      </c>
      <c r="N178" s="391" t="s">
        <v>902</v>
      </c>
      <c r="O178" s="396" t="s">
        <v>902</v>
      </c>
      <c r="P178" s="396" t="s">
        <v>902</v>
      </c>
      <c r="Q178" s="390">
        <v>3</v>
      </c>
      <c r="R178" s="390">
        <v>16</v>
      </c>
      <c r="S178" s="390" t="s">
        <v>922</v>
      </c>
      <c r="U178" t="str">
        <f t="shared" si="2"/>
        <v>##</v>
      </c>
    </row>
    <row r="179" spans="1:21" ht="13.5" hidden="1">
      <c r="A179" s="390">
        <v>174</v>
      </c>
      <c r="B179" s="390">
        <v>120</v>
      </c>
      <c r="F179" s="390">
        <v>1302</v>
      </c>
      <c r="G179" s="394"/>
      <c r="H179" s="392" t="s">
        <v>902</v>
      </c>
      <c r="I179" s="395" t="s">
        <v>902</v>
      </c>
      <c r="J179" s="390">
        <v>2</v>
      </c>
      <c r="K179" s="396" t="s">
        <v>957</v>
      </c>
      <c r="L179" s="396" t="s">
        <v>957</v>
      </c>
      <c r="M179" s="396" t="s">
        <v>902</v>
      </c>
      <c r="N179" s="391" t="s">
        <v>902</v>
      </c>
      <c r="O179" s="396" t="s">
        <v>902</v>
      </c>
      <c r="P179" s="396" t="s">
        <v>902</v>
      </c>
      <c r="Q179" s="390">
        <v>3</v>
      </c>
      <c r="R179" s="390">
        <v>16</v>
      </c>
      <c r="S179" s="390" t="s">
        <v>922</v>
      </c>
      <c r="U179" t="str">
        <f t="shared" si="2"/>
        <v>##</v>
      </c>
    </row>
    <row r="180" spans="1:21" ht="13.5" hidden="1">
      <c r="A180" s="390">
        <v>175</v>
      </c>
      <c r="B180" s="390">
        <v>121</v>
      </c>
      <c r="C180" s="390">
        <v>22261501</v>
      </c>
      <c r="D180" s="390">
        <v>22</v>
      </c>
      <c r="E180" s="390">
        <v>26</v>
      </c>
      <c r="F180" s="390">
        <v>1501</v>
      </c>
      <c r="G180" s="399"/>
      <c r="H180" s="392">
        <v>44684</v>
      </c>
      <c r="I180" s="395" t="s">
        <v>2146</v>
      </c>
      <c r="J180" s="390">
        <v>73</v>
      </c>
      <c r="K180" s="396" t="s">
        <v>958</v>
      </c>
      <c r="L180" s="396" t="s">
        <v>959</v>
      </c>
      <c r="M180" s="396">
        <v>261010</v>
      </c>
      <c r="N180" s="391">
        <v>1</v>
      </c>
      <c r="O180" s="396" t="s">
        <v>1936</v>
      </c>
      <c r="P180" s="396" t="s">
        <v>1936</v>
      </c>
      <c r="Q180" s="390">
        <v>3</v>
      </c>
      <c r="R180" s="390">
        <v>16</v>
      </c>
      <c r="S180" s="390" t="s">
        <v>922</v>
      </c>
      <c r="U180">
        <f t="shared" si="2"/>
      </c>
    </row>
    <row r="181" spans="1:21" ht="13.5" hidden="1">
      <c r="A181" s="390">
        <v>176</v>
      </c>
      <c r="B181" s="390">
        <v>122</v>
      </c>
      <c r="C181" s="390">
        <v>22261501</v>
      </c>
      <c r="D181" s="390">
        <v>22</v>
      </c>
      <c r="E181" s="390">
        <v>26</v>
      </c>
      <c r="F181" s="390">
        <v>1501</v>
      </c>
      <c r="G181" s="394"/>
      <c r="H181" s="392">
        <v>44685</v>
      </c>
      <c r="I181" s="395" t="s">
        <v>2104</v>
      </c>
      <c r="J181" s="390">
        <v>73</v>
      </c>
      <c r="K181" s="396" t="s">
        <v>958</v>
      </c>
      <c r="L181" s="396" t="s">
        <v>959</v>
      </c>
      <c r="M181" s="396">
        <v>261010</v>
      </c>
      <c r="N181" s="391">
        <v>1</v>
      </c>
      <c r="O181" s="396" t="s">
        <v>1936</v>
      </c>
      <c r="P181" s="396" t="s">
        <v>1936</v>
      </c>
      <c r="Q181" s="390">
        <v>3</v>
      </c>
      <c r="R181" s="390">
        <v>16</v>
      </c>
      <c r="S181" s="390" t="s">
        <v>922</v>
      </c>
      <c r="U181" t="str">
        <f t="shared" si="2"/>
        <v>##</v>
      </c>
    </row>
    <row r="182" spans="1:21" ht="13.5" hidden="1">
      <c r="A182" s="390">
        <v>177</v>
      </c>
      <c r="B182" s="390">
        <v>123</v>
      </c>
      <c r="C182" s="390">
        <v>22261502</v>
      </c>
      <c r="D182" s="390">
        <v>22</v>
      </c>
      <c r="E182" s="390">
        <v>26</v>
      </c>
      <c r="F182" s="390">
        <v>1502</v>
      </c>
      <c r="G182" s="394"/>
      <c r="H182" s="392">
        <v>44684</v>
      </c>
      <c r="I182" s="395" t="s">
        <v>2146</v>
      </c>
      <c r="J182" s="390">
        <v>75</v>
      </c>
      <c r="K182" s="396" t="s">
        <v>2147</v>
      </c>
      <c r="L182" s="396" t="s">
        <v>960</v>
      </c>
      <c r="M182" s="396">
        <v>262030</v>
      </c>
      <c r="N182" s="391">
        <v>3</v>
      </c>
      <c r="O182" s="396" t="s">
        <v>917</v>
      </c>
      <c r="P182" s="396" t="s">
        <v>917</v>
      </c>
      <c r="Q182" s="390">
        <v>3</v>
      </c>
      <c r="R182" s="390">
        <v>16</v>
      </c>
      <c r="S182" s="390" t="s">
        <v>922</v>
      </c>
      <c r="U182">
        <f t="shared" si="2"/>
      </c>
    </row>
    <row r="183" spans="1:21" ht="13.5" hidden="1">
      <c r="A183" s="390">
        <v>178</v>
      </c>
      <c r="B183" s="390">
        <v>124</v>
      </c>
      <c r="C183" s="390">
        <v>22261502</v>
      </c>
      <c r="D183" s="390">
        <v>22</v>
      </c>
      <c r="E183" s="390">
        <v>26</v>
      </c>
      <c r="F183" s="390">
        <v>1502</v>
      </c>
      <c r="G183" s="394"/>
      <c r="H183" s="392">
        <v>44685</v>
      </c>
      <c r="I183" s="395">
        <v>44685</v>
      </c>
      <c r="J183" s="390">
        <v>75</v>
      </c>
      <c r="K183" s="396" t="s">
        <v>2147</v>
      </c>
      <c r="L183" s="396" t="s">
        <v>960</v>
      </c>
      <c r="M183" s="396">
        <v>262030</v>
      </c>
      <c r="N183" s="391">
        <v>3</v>
      </c>
      <c r="O183" s="396" t="s">
        <v>917</v>
      </c>
      <c r="P183" s="396" t="s">
        <v>917</v>
      </c>
      <c r="Q183" s="390">
        <v>3</v>
      </c>
      <c r="R183" s="390">
        <v>16</v>
      </c>
      <c r="S183" s="390" t="s">
        <v>922</v>
      </c>
      <c r="U183" t="str">
        <f t="shared" si="2"/>
        <v>##</v>
      </c>
    </row>
    <row r="184" spans="1:21" ht="13.5" hidden="1">
      <c r="A184" s="390">
        <v>179</v>
      </c>
      <c r="B184" s="390">
        <v>125</v>
      </c>
      <c r="C184" s="390">
        <v>22261503</v>
      </c>
      <c r="D184" s="390">
        <v>22</v>
      </c>
      <c r="E184" s="390">
        <v>26</v>
      </c>
      <c r="F184" s="390">
        <v>1503</v>
      </c>
      <c r="G184" s="394"/>
      <c r="H184" s="392">
        <v>44702</v>
      </c>
      <c r="I184" s="395" t="s">
        <v>2103</v>
      </c>
      <c r="J184" s="390">
        <v>75</v>
      </c>
      <c r="K184" s="396" t="s">
        <v>961</v>
      </c>
      <c r="L184" s="396" t="s">
        <v>2148</v>
      </c>
      <c r="M184" s="396">
        <v>261010</v>
      </c>
      <c r="N184" s="391">
        <v>1</v>
      </c>
      <c r="O184" s="396" t="s">
        <v>1936</v>
      </c>
      <c r="P184" s="396" t="s">
        <v>1936</v>
      </c>
      <c r="Q184" s="390">
        <v>3</v>
      </c>
      <c r="R184" s="390">
        <v>16</v>
      </c>
      <c r="S184" s="390" t="s">
        <v>922</v>
      </c>
      <c r="U184">
        <f t="shared" si="2"/>
      </c>
    </row>
    <row r="185" spans="1:21" ht="13.5" hidden="1">
      <c r="A185" s="390">
        <v>180</v>
      </c>
      <c r="B185" s="390">
        <v>126</v>
      </c>
      <c r="C185" s="390">
        <v>22261503</v>
      </c>
      <c r="D185" s="390">
        <v>22</v>
      </c>
      <c r="E185" s="390">
        <v>26</v>
      </c>
      <c r="F185" s="390">
        <v>1503</v>
      </c>
      <c r="G185" s="394"/>
      <c r="H185" s="392">
        <v>44703</v>
      </c>
      <c r="I185" s="395" t="s">
        <v>2149</v>
      </c>
      <c r="J185" s="390">
        <v>75</v>
      </c>
      <c r="K185" s="396" t="s">
        <v>961</v>
      </c>
      <c r="L185" s="396" t="s">
        <v>2148</v>
      </c>
      <c r="M185" s="396">
        <v>261010</v>
      </c>
      <c r="N185" s="391">
        <v>1</v>
      </c>
      <c r="O185" s="396" t="s">
        <v>1936</v>
      </c>
      <c r="P185" s="396" t="s">
        <v>1936</v>
      </c>
      <c r="Q185" s="390">
        <v>3</v>
      </c>
      <c r="R185" s="390">
        <v>16</v>
      </c>
      <c r="S185" s="390" t="s">
        <v>922</v>
      </c>
      <c r="U185" t="str">
        <f t="shared" si="2"/>
        <v>##</v>
      </c>
    </row>
    <row r="186" spans="1:21" ht="13.5" hidden="1">
      <c r="A186" s="390">
        <v>181</v>
      </c>
      <c r="B186" s="390">
        <v>127</v>
      </c>
      <c r="C186" s="390">
        <v>22261504</v>
      </c>
      <c r="D186" s="390">
        <v>22</v>
      </c>
      <c r="E186" s="390">
        <v>26</v>
      </c>
      <c r="F186" s="390">
        <v>1504</v>
      </c>
      <c r="G186" s="394"/>
      <c r="H186" s="392">
        <v>44702</v>
      </c>
      <c r="I186" s="395" t="s">
        <v>2103</v>
      </c>
      <c r="J186" s="390">
        <v>75</v>
      </c>
      <c r="K186" s="396" t="s">
        <v>2150</v>
      </c>
      <c r="L186" s="396" t="s">
        <v>962</v>
      </c>
      <c r="M186" s="396">
        <v>263080</v>
      </c>
      <c r="N186" s="391">
        <v>6</v>
      </c>
      <c r="O186" s="396" t="s">
        <v>1937</v>
      </c>
      <c r="P186" s="396" t="s">
        <v>1937</v>
      </c>
      <c r="Q186" s="390">
        <v>3</v>
      </c>
      <c r="R186" s="390">
        <v>16</v>
      </c>
      <c r="S186" s="390" t="s">
        <v>922</v>
      </c>
      <c r="U186">
        <f t="shared" si="2"/>
      </c>
    </row>
    <row r="187" spans="1:21" ht="13.5" hidden="1">
      <c r="A187" s="390">
        <v>182</v>
      </c>
      <c r="B187" s="390">
        <v>128</v>
      </c>
      <c r="C187" s="390" t="s">
        <v>902</v>
      </c>
      <c r="F187" s="390">
        <v>1505</v>
      </c>
      <c r="G187" s="394"/>
      <c r="H187" s="392" t="s">
        <v>902</v>
      </c>
      <c r="I187" s="395" t="s">
        <v>902</v>
      </c>
      <c r="J187" s="390" t="s">
        <v>902</v>
      </c>
      <c r="K187" s="396" t="s">
        <v>2151</v>
      </c>
      <c r="L187" s="396" t="s">
        <v>2152</v>
      </c>
      <c r="M187" s="396" t="s">
        <v>902</v>
      </c>
      <c r="N187" s="391" t="s">
        <v>902</v>
      </c>
      <c r="O187" s="396" t="s">
        <v>902</v>
      </c>
      <c r="P187" s="396" t="s">
        <v>902</v>
      </c>
      <c r="Q187" s="390">
        <v>3</v>
      </c>
      <c r="R187" s="390">
        <v>16</v>
      </c>
      <c r="S187" s="390" t="s">
        <v>922</v>
      </c>
      <c r="U187" t="str">
        <f t="shared" si="2"/>
        <v>##</v>
      </c>
    </row>
    <row r="188" spans="1:21" ht="13.5" hidden="1">
      <c r="A188" s="390">
        <v>183</v>
      </c>
      <c r="B188" s="390">
        <v>129</v>
      </c>
      <c r="C188" s="390">
        <v>22261506</v>
      </c>
      <c r="D188" s="390">
        <v>22</v>
      </c>
      <c r="E188" s="390">
        <v>26</v>
      </c>
      <c r="F188" s="390">
        <v>1506</v>
      </c>
      <c r="G188" s="390"/>
      <c r="H188" s="392">
        <v>44770</v>
      </c>
      <c r="I188" s="398" t="s">
        <v>2153</v>
      </c>
      <c r="J188" s="390">
        <v>55</v>
      </c>
      <c r="K188" s="396" t="s">
        <v>2154</v>
      </c>
      <c r="L188" s="396" t="s">
        <v>963</v>
      </c>
      <c r="M188" s="396">
        <v>263080</v>
      </c>
      <c r="N188" s="391">
        <v>6</v>
      </c>
      <c r="O188" s="396" t="s">
        <v>1937</v>
      </c>
      <c r="P188" s="396" t="s">
        <v>1937</v>
      </c>
      <c r="Q188" s="390">
        <v>3</v>
      </c>
      <c r="R188" s="390">
        <v>16</v>
      </c>
      <c r="S188" s="390" t="s">
        <v>922</v>
      </c>
      <c r="U188">
        <f t="shared" si="2"/>
      </c>
    </row>
    <row r="189" spans="1:21" ht="13.5" hidden="1">
      <c r="A189" s="390">
        <v>184</v>
      </c>
      <c r="B189" s="390">
        <v>130</v>
      </c>
      <c r="C189" s="390">
        <v>22261507</v>
      </c>
      <c r="D189" s="390">
        <v>22</v>
      </c>
      <c r="E189" s="390">
        <v>26</v>
      </c>
      <c r="F189" s="390">
        <v>1507</v>
      </c>
      <c r="G189" s="390"/>
      <c r="H189" s="392">
        <v>44828</v>
      </c>
      <c r="I189" s="398" t="s">
        <v>2155</v>
      </c>
      <c r="J189" s="390">
        <v>57</v>
      </c>
      <c r="K189" s="396" t="s">
        <v>2156</v>
      </c>
      <c r="L189" s="396" t="s">
        <v>2156</v>
      </c>
      <c r="M189" s="396">
        <v>263080</v>
      </c>
      <c r="N189" s="391">
        <v>6</v>
      </c>
      <c r="O189" s="396" t="s">
        <v>1937</v>
      </c>
      <c r="P189" s="396" t="s">
        <v>1937</v>
      </c>
      <c r="Q189" s="390">
        <v>3</v>
      </c>
      <c r="R189" s="390">
        <v>16</v>
      </c>
      <c r="S189" s="390" t="s">
        <v>922</v>
      </c>
      <c r="U189">
        <f t="shared" si="2"/>
      </c>
    </row>
    <row r="190" spans="1:21" ht="13.5" hidden="1">
      <c r="A190" s="390">
        <v>185</v>
      </c>
      <c r="B190" s="390">
        <v>131</v>
      </c>
      <c r="C190" s="390" t="s">
        <v>902</v>
      </c>
      <c r="F190" s="390">
        <v>1601</v>
      </c>
      <c r="G190" s="390"/>
      <c r="H190" s="392" t="s">
        <v>902</v>
      </c>
      <c r="I190" s="398" t="s">
        <v>902</v>
      </c>
      <c r="J190" s="390" t="s">
        <v>902</v>
      </c>
      <c r="K190" s="396" t="s">
        <v>2157</v>
      </c>
      <c r="L190" s="396" t="s">
        <v>2157</v>
      </c>
      <c r="M190" s="396" t="s">
        <v>902</v>
      </c>
      <c r="N190" s="391" t="s">
        <v>902</v>
      </c>
      <c r="O190" s="396" t="s">
        <v>902</v>
      </c>
      <c r="P190" s="396" t="s">
        <v>902</v>
      </c>
      <c r="Q190" s="390">
        <v>3</v>
      </c>
      <c r="R190" s="390">
        <v>16</v>
      </c>
      <c r="S190" s="390" t="s">
        <v>922</v>
      </c>
      <c r="U190" t="str">
        <f t="shared" si="2"/>
        <v>##</v>
      </c>
    </row>
    <row r="191" spans="1:21" ht="13.5" hidden="1">
      <c r="A191" s="390">
        <v>186</v>
      </c>
      <c r="B191" s="390">
        <v>132</v>
      </c>
      <c r="C191" s="390" t="s">
        <v>902</v>
      </c>
      <c r="F191" s="390"/>
      <c r="G191" s="390"/>
      <c r="H191" s="392" t="s">
        <v>902</v>
      </c>
      <c r="I191" s="398" t="s">
        <v>902</v>
      </c>
      <c r="J191" s="390" t="s">
        <v>902</v>
      </c>
      <c r="K191" s="396" t="s">
        <v>2158</v>
      </c>
      <c r="L191" s="396" t="s">
        <v>2159</v>
      </c>
      <c r="M191" s="396" t="s">
        <v>902</v>
      </c>
      <c r="N191" s="391" t="s">
        <v>902</v>
      </c>
      <c r="O191" s="396" t="s">
        <v>902</v>
      </c>
      <c r="P191" s="396" t="s">
        <v>902</v>
      </c>
      <c r="Q191" s="390">
        <v>3</v>
      </c>
      <c r="R191" s="390">
        <v>16</v>
      </c>
      <c r="S191" s="390" t="s">
        <v>922</v>
      </c>
      <c r="U191" t="str">
        <f t="shared" si="2"/>
        <v>##</v>
      </c>
    </row>
    <row r="192" spans="1:21" ht="13.5" hidden="1">
      <c r="A192" s="390">
        <v>187</v>
      </c>
      <c r="B192" s="390">
        <v>172</v>
      </c>
      <c r="C192" s="390" t="s">
        <v>902</v>
      </c>
      <c r="F192" s="390">
        <v>2201</v>
      </c>
      <c r="G192" s="390"/>
      <c r="H192" s="392" t="s">
        <v>902</v>
      </c>
      <c r="I192" s="398" t="s">
        <v>902</v>
      </c>
      <c r="J192" s="390" t="s">
        <v>902</v>
      </c>
      <c r="K192" s="396" t="s">
        <v>977</v>
      </c>
      <c r="L192" s="396" t="s">
        <v>978</v>
      </c>
      <c r="M192" s="396" t="s">
        <v>902</v>
      </c>
      <c r="N192" s="391" t="s">
        <v>902</v>
      </c>
      <c r="O192" s="396" t="s">
        <v>902</v>
      </c>
      <c r="P192" s="396" t="s">
        <v>902</v>
      </c>
      <c r="Q192" s="390">
        <v>3</v>
      </c>
      <c r="R192" s="390">
        <v>16</v>
      </c>
      <c r="S192" s="390" t="s">
        <v>922</v>
      </c>
      <c r="U192" t="str">
        <f t="shared" si="2"/>
        <v>##</v>
      </c>
    </row>
    <row r="193" spans="1:21" ht="13.5" hidden="1">
      <c r="A193" s="390">
        <v>188</v>
      </c>
      <c r="B193" s="390">
        <v>173</v>
      </c>
      <c r="C193" s="390" t="s">
        <v>902</v>
      </c>
      <c r="F193" s="390">
        <v>2202</v>
      </c>
      <c r="G193" s="390"/>
      <c r="H193" s="392" t="s">
        <v>902</v>
      </c>
      <c r="I193" s="398" t="s">
        <v>902</v>
      </c>
      <c r="J193" s="390" t="s">
        <v>902</v>
      </c>
      <c r="K193" s="396" t="s">
        <v>979</v>
      </c>
      <c r="L193" s="396" t="s">
        <v>979</v>
      </c>
      <c r="M193" s="396" t="s">
        <v>902</v>
      </c>
      <c r="N193" s="391" t="s">
        <v>902</v>
      </c>
      <c r="O193" s="396" t="s">
        <v>902</v>
      </c>
      <c r="P193" s="396" t="s">
        <v>902</v>
      </c>
      <c r="Q193" s="390">
        <v>3</v>
      </c>
      <c r="R193" s="390">
        <v>16</v>
      </c>
      <c r="S193" s="390" t="s">
        <v>922</v>
      </c>
      <c r="U193" t="str">
        <f t="shared" si="2"/>
        <v>##</v>
      </c>
    </row>
    <row r="194" spans="1:21" ht="13.5" hidden="1">
      <c r="A194" s="390">
        <v>189</v>
      </c>
      <c r="B194" s="390">
        <v>174</v>
      </c>
      <c r="F194" s="390">
        <v>2901</v>
      </c>
      <c r="G194" s="390"/>
      <c r="H194" s="392" t="s">
        <v>902</v>
      </c>
      <c r="I194" s="398" t="s">
        <v>902</v>
      </c>
      <c r="J194" s="390" t="s">
        <v>902</v>
      </c>
      <c r="K194" s="396" t="s">
        <v>980</v>
      </c>
      <c r="L194" s="396" t="s">
        <v>981</v>
      </c>
      <c r="M194" s="396" t="s">
        <v>902</v>
      </c>
      <c r="N194" s="391" t="s">
        <v>902</v>
      </c>
      <c r="O194" s="396" t="s">
        <v>902</v>
      </c>
      <c r="P194" s="396" t="s">
        <v>902</v>
      </c>
      <c r="Q194" s="390">
        <v>3</v>
      </c>
      <c r="R194" s="390">
        <v>16</v>
      </c>
      <c r="S194" s="390" t="s">
        <v>922</v>
      </c>
      <c r="U194" t="str">
        <f t="shared" si="2"/>
        <v>##</v>
      </c>
    </row>
    <row r="195" spans="1:21" ht="13.5" hidden="1">
      <c r="A195" s="390">
        <v>190</v>
      </c>
      <c r="C195" s="390">
        <v>22261007</v>
      </c>
      <c r="D195" s="390">
        <v>22</v>
      </c>
      <c r="E195" s="390">
        <v>26</v>
      </c>
      <c r="F195" s="390">
        <v>1007</v>
      </c>
      <c r="G195" s="390"/>
      <c r="H195" s="392">
        <v>44765</v>
      </c>
      <c r="I195" s="398" t="s">
        <v>2107</v>
      </c>
      <c r="J195" s="390" t="s">
        <v>902</v>
      </c>
      <c r="K195" s="396" t="s">
        <v>2160</v>
      </c>
      <c r="L195" s="396" t="s">
        <v>2161</v>
      </c>
      <c r="M195" s="396">
        <v>261010</v>
      </c>
      <c r="N195" s="391">
        <v>1</v>
      </c>
      <c r="O195" s="396" t="s">
        <v>1936</v>
      </c>
      <c r="P195" s="396" t="s">
        <v>1936</v>
      </c>
      <c r="Q195" s="390">
        <v>3</v>
      </c>
      <c r="R195" s="390">
        <v>16</v>
      </c>
      <c r="S195" s="390" t="s">
        <v>922</v>
      </c>
      <c r="U195">
        <f t="shared" si="2"/>
      </c>
    </row>
    <row r="196" spans="1:21" ht="13.5" hidden="1">
      <c r="A196" s="390">
        <v>191</v>
      </c>
      <c r="F196" s="390">
        <v>1007</v>
      </c>
      <c r="G196" s="390"/>
      <c r="H196" s="392" t="s">
        <v>902</v>
      </c>
      <c r="I196" s="398" t="s">
        <v>902</v>
      </c>
      <c r="J196" s="390" t="s">
        <v>902</v>
      </c>
      <c r="K196" s="396" t="s">
        <v>2162</v>
      </c>
      <c r="L196" s="396" t="s">
        <v>2161</v>
      </c>
      <c r="M196" s="396" t="s">
        <v>902</v>
      </c>
      <c r="N196" s="391" t="s">
        <v>902</v>
      </c>
      <c r="O196" s="396" t="s">
        <v>902</v>
      </c>
      <c r="P196" s="396" t="s">
        <v>902</v>
      </c>
      <c r="Q196" s="390">
        <v>3</v>
      </c>
      <c r="R196" s="390">
        <v>16</v>
      </c>
      <c r="S196" s="390" t="s">
        <v>922</v>
      </c>
      <c r="U196" t="str">
        <f t="shared" si="2"/>
        <v>##</v>
      </c>
    </row>
    <row r="197" spans="1:21" ht="13.5" hidden="1">
      <c r="A197" s="390">
        <v>192</v>
      </c>
      <c r="C197" s="390" t="s">
        <v>902</v>
      </c>
      <c r="F197" s="390">
        <v>1007</v>
      </c>
      <c r="G197" s="390"/>
      <c r="H197" s="392" t="s">
        <v>902</v>
      </c>
      <c r="I197" s="395" t="s">
        <v>902</v>
      </c>
      <c r="J197" s="390" t="s">
        <v>902</v>
      </c>
      <c r="K197" s="396" t="s">
        <v>2160</v>
      </c>
      <c r="L197" s="396" t="s">
        <v>2161</v>
      </c>
      <c r="M197" s="396" t="s">
        <v>902</v>
      </c>
      <c r="N197" s="391" t="s">
        <v>902</v>
      </c>
      <c r="O197" s="396" t="s">
        <v>902</v>
      </c>
      <c r="P197" s="396" t="s">
        <v>902</v>
      </c>
      <c r="Q197" s="390">
        <v>3</v>
      </c>
      <c r="R197" s="390">
        <v>16</v>
      </c>
      <c r="S197" s="390" t="s">
        <v>922</v>
      </c>
      <c r="U197" t="str">
        <f t="shared" si="2"/>
        <v>##</v>
      </c>
    </row>
    <row r="198" spans="1:21" ht="13.5" hidden="1">
      <c r="A198" s="390">
        <v>193</v>
      </c>
      <c r="C198" s="390">
        <v>22261008</v>
      </c>
      <c r="D198" s="390">
        <v>22</v>
      </c>
      <c r="E198" s="390">
        <v>26</v>
      </c>
      <c r="F198" s="390">
        <v>1008</v>
      </c>
      <c r="G198" s="390"/>
      <c r="H198" s="392">
        <v>44771</v>
      </c>
      <c r="I198" s="395" t="s">
        <v>2163</v>
      </c>
      <c r="J198" s="390" t="s">
        <v>902</v>
      </c>
      <c r="K198" s="396" t="s">
        <v>2164</v>
      </c>
      <c r="L198" s="396" t="s">
        <v>2165</v>
      </c>
      <c r="M198" s="396">
        <v>261010</v>
      </c>
      <c r="N198" s="391">
        <v>1</v>
      </c>
      <c r="O198" s="396" t="s">
        <v>1936</v>
      </c>
      <c r="P198" s="396" t="s">
        <v>1936</v>
      </c>
      <c r="Q198" s="390">
        <v>3</v>
      </c>
      <c r="R198" s="390">
        <v>16</v>
      </c>
      <c r="S198" s="390" t="s">
        <v>922</v>
      </c>
      <c r="U198">
        <f t="shared" si="2"/>
      </c>
    </row>
    <row r="199" spans="1:21" ht="13.5" hidden="1">
      <c r="A199" s="390">
        <v>194</v>
      </c>
      <c r="C199" s="390" t="s">
        <v>902</v>
      </c>
      <c r="F199" s="390"/>
      <c r="G199" s="390"/>
      <c r="H199" s="392" t="s">
        <v>902</v>
      </c>
      <c r="I199" s="395" t="s">
        <v>902</v>
      </c>
      <c r="J199" s="390" t="s">
        <v>902</v>
      </c>
      <c r="K199" s="396"/>
      <c r="L199" s="396"/>
      <c r="M199" s="396" t="s">
        <v>902</v>
      </c>
      <c r="N199" s="391" t="s">
        <v>902</v>
      </c>
      <c r="O199" s="396" t="s">
        <v>902</v>
      </c>
      <c r="P199" s="396" t="s">
        <v>902</v>
      </c>
      <c r="U199" t="str">
        <f aca="true" t="shared" si="3" ref="U199:U262">IF(C199="","##",IF(C199=C198,"##",""))</f>
        <v>##</v>
      </c>
    </row>
    <row r="200" spans="1:21" ht="13.5" hidden="1">
      <c r="A200" s="390">
        <v>195</v>
      </c>
      <c r="C200" s="390" t="s">
        <v>902</v>
      </c>
      <c r="F200" s="390"/>
      <c r="G200" s="390"/>
      <c r="H200" s="392" t="s">
        <v>902</v>
      </c>
      <c r="I200" s="395" t="s">
        <v>902</v>
      </c>
      <c r="J200" s="390" t="s">
        <v>902</v>
      </c>
      <c r="K200" s="396"/>
      <c r="L200" s="396"/>
      <c r="M200" s="396" t="s">
        <v>902</v>
      </c>
      <c r="N200" s="391" t="s">
        <v>902</v>
      </c>
      <c r="O200" s="396" t="s">
        <v>902</v>
      </c>
      <c r="P200" s="396" t="s">
        <v>902</v>
      </c>
      <c r="U200" t="str">
        <f t="shared" si="3"/>
        <v>##</v>
      </c>
    </row>
    <row r="201" spans="1:21" ht="13.5" hidden="1">
      <c r="A201" s="390">
        <v>196</v>
      </c>
      <c r="C201" s="390" t="s">
        <v>902</v>
      </c>
      <c r="F201" s="390"/>
      <c r="G201" s="390"/>
      <c r="H201" s="392" t="s">
        <v>902</v>
      </c>
      <c r="I201" s="395" t="s">
        <v>902</v>
      </c>
      <c r="J201" s="390" t="s">
        <v>902</v>
      </c>
      <c r="K201" s="396"/>
      <c r="L201" s="396"/>
      <c r="M201" s="396" t="s">
        <v>902</v>
      </c>
      <c r="N201" s="391" t="s">
        <v>902</v>
      </c>
      <c r="O201" s="396" t="s">
        <v>902</v>
      </c>
      <c r="P201" s="396" t="s">
        <v>902</v>
      </c>
      <c r="U201" t="str">
        <f t="shared" si="3"/>
        <v>##</v>
      </c>
    </row>
    <row r="202" spans="1:21" ht="13.5" hidden="1">
      <c r="A202" s="390">
        <v>197</v>
      </c>
      <c r="C202" s="390" t="s">
        <v>902</v>
      </c>
      <c r="F202" s="390"/>
      <c r="G202" s="390"/>
      <c r="H202" s="392" t="s">
        <v>902</v>
      </c>
      <c r="I202" s="395" t="s">
        <v>902</v>
      </c>
      <c r="J202" s="390" t="s">
        <v>902</v>
      </c>
      <c r="K202" s="396"/>
      <c r="L202" s="396"/>
      <c r="M202" s="396" t="s">
        <v>902</v>
      </c>
      <c r="N202" s="391" t="s">
        <v>902</v>
      </c>
      <c r="O202" s="396" t="s">
        <v>902</v>
      </c>
      <c r="P202" s="396" t="s">
        <v>902</v>
      </c>
      <c r="U202" t="str">
        <f t="shared" si="3"/>
        <v>##</v>
      </c>
    </row>
    <row r="203" spans="1:21" ht="13.5" hidden="1">
      <c r="A203" s="390">
        <v>198</v>
      </c>
      <c r="C203" s="390" t="s">
        <v>902</v>
      </c>
      <c r="F203" s="390"/>
      <c r="G203" s="390"/>
      <c r="H203" s="392" t="s">
        <v>902</v>
      </c>
      <c r="I203" s="395" t="s">
        <v>902</v>
      </c>
      <c r="J203" s="390" t="s">
        <v>902</v>
      </c>
      <c r="K203" s="396"/>
      <c r="L203" s="396"/>
      <c r="M203" s="396" t="s">
        <v>902</v>
      </c>
      <c r="N203" s="391" t="s">
        <v>902</v>
      </c>
      <c r="O203" s="396" t="s">
        <v>902</v>
      </c>
      <c r="P203" s="396" t="s">
        <v>902</v>
      </c>
      <c r="U203" t="str">
        <f t="shared" si="3"/>
        <v>##</v>
      </c>
    </row>
    <row r="204" spans="1:21" ht="13.5" hidden="1">
      <c r="A204" s="390">
        <v>199</v>
      </c>
      <c r="C204" s="390" t="s">
        <v>902</v>
      </c>
      <c r="F204" s="390"/>
      <c r="G204" s="390"/>
      <c r="H204" s="392" t="s">
        <v>902</v>
      </c>
      <c r="I204" s="395" t="s">
        <v>902</v>
      </c>
      <c r="J204" s="390" t="s">
        <v>902</v>
      </c>
      <c r="K204" s="396"/>
      <c r="L204" s="396"/>
      <c r="M204" s="396" t="s">
        <v>902</v>
      </c>
      <c r="N204" s="391" t="s">
        <v>902</v>
      </c>
      <c r="O204" s="396" t="s">
        <v>902</v>
      </c>
      <c r="P204" s="396" t="s">
        <v>902</v>
      </c>
      <c r="U204" t="str">
        <f t="shared" si="3"/>
        <v>##</v>
      </c>
    </row>
    <row r="205" spans="1:21" ht="13.5" hidden="1">
      <c r="A205" s="390">
        <v>200</v>
      </c>
      <c r="C205" s="390" t="s">
        <v>902</v>
      </c>
      <c r="F205" s="390"/>
      <c r="G205" s="390"/>
      <c r="H205" s="392" t="s">
        <v>902</v>
      </c>
      <c r="I205" s="395" t="s">
        <v>902</v>
      </c>
      <c r="J205" s="390" t="s">
        <v>902</v>
      </c>
      <c r="K205" s="396"/>
      <c r="L205" s="396"/>
      <c r="M205" s="396" t="s">
        <v>902</v>
      </c>
      <c r="N205" s="391" t="s">
        <v>902</v>
      </c>
      <c r="O205" s="396" t="s">
        <v>902</v>
      </c>
      <c r="P205" s="396" t="s">
        <v>902</v>
      </c>
      <c r="U205" t="str">
        <f t="shared" si="3"/>
        <v>##</v>
      </c>
    </row>
    <row r="206" spans="1:21" ht="13.5">
      <c r="A206" s="390">
        <v>201</v>
      </c>
      <c r="B206" s="390">
        <v>133</v>
      </c>
      <c r="C206" s="390">
        <v>22263001</v>
      </c>
      <c r="D206" s="390">
        <v>22</v>
      </c>
      <c r="E206" s="390">
        <v>26</v>
      </c>
      <c r="F206" s="390">
        <v>3001</v>
      </c>
      <c r="G206" s="390"/>
      <c r="H206" s="392">
        <v>44751</v>
      </c>
      <c r="I206" s="395" t="s">
        <v>2088</v>
      </c>
      <c r="J206" s="390">
        <v>39</v>
      </c>
      <c r="K206" s="396" t="s">
        <v>2166</v>
      </c>
      <c r="L206" s="396" t="s">
        <v>2167</v>
      </c>
      <c r="M206" s="396">
        <v>261010</v>
      </c>
      <c r="N206" s="391">
        <v>1</v>
      </c>
      <c r="O206" s="396" t="s">
        <v>1936</v>
      </c>
      <c r="P206" s="396" t="s">
        <v>1936</v>
      </c>
      <c r="Q206" s="390">
        <v>5</v>
      </c>
      <c r="R206" s="390">
        <v>21</v>
      </c>
      <c r="S206" s="390" t="s">
        <v>964</v>
      </c>
      <c r="U206">
        <f t="shared" si="3"/>
      </c>
    </row>
    <row r="207" spans="1:21" ht="13.5" hidden="1">
      <c r="A207" s="390">
        <v>202</v>
      </c>
      <c r="B207" s="390">
        <v>134</v>
      </c>
      <c r="C207" s="390">
        <v>22263002</v>
      </c>
      <c r="D207" s="390">
        <v>22</v>
      </c>
      <c r="E207" s="390">
        <v>26</v>
      </c>
      <c r="F207" s="390">
        <v>3002</v>
      </c>
      <c r="G207" s="390"/>
      <c r="H207" s="392">
        <v>44768</v>
      </c>
      <c r="I207" s="395" t="s">
        <v>2168</v>
      </c>
      <c r="J207" s="390">
        <v>75</v>
      </c>
      <c r="K207" s="396" t="s">
        <v>2169</v>
      </c>
      <c r="L207" s="396" t="s">
        <v>965</v>
      </c>
      <c r="M207" s="396">
        <v>261010</v>
      </c>
      <c r="N207" s="391">
        <v>1</v>
      </c>
      <c r="O207" s="396" t="s">
        <v>1936</v>
      </c>
      <c r="P207" s="396" t="s">
        <v>1936</v>
      </c>
      <c r="Q207" s="390">
        <v>5</v>
      </c>
      <c r="R207" s="390">
        <v>21</v>
      </c>
      <c r="S207" s="390" t="s">
        <v>964</v>
      </c>
      <c r="U207">
        <f t="shared" si="3"/>
      </c>
    </row>
    <row r="208" spans="1:21" ht="13.5" hidden="1">
      <c r="A208" s="390">
        <v>203</v>
      </c>
      <c r="B208" s="390">
        <v>135</v>
      </c>
      <c r="C208" s="390">
        <v>22263002</v>
      </c>
      <c r="D208" s="390">
        <v>22</v>
      </c>
      <c r="E208" s="390">
        <v>26</v>
      </c>
      <c r="F208" s="390">
        <v>3002</v>
      </c>
      <c r="G208" s="390"/>
      <c r="H208" s="392">
        <v>44769</v>
      </c>
      <c r="I208" s="395">
        <v>44769</v>
      </c>
      <c r="J208" s="390">
        <v>75</v>
      </c>
      <c r="K208" s="396" t="s">
        <v>2169</v>
      </c>
      <c r="L208" s="396" t="s">
        <v>965</v>
      </c>
      <c r="M208" s="391">
        <v>261010</v>
      </c>
      <c r="N208" s="391">
        <v>1</v>
      </c>
      <c r="O208" s="396" t="s">
        <v>1936</v>
      </c>
      <c r="P208" s="396" t="s">
        <v>1936</v>
      </c>
      <c r="Q208" s="390">
        <v>5</v>
      </c>
      <c r="R208" s="390">
        <v>21</v>
      </c>
      <c r="S208" s="390" t="s">
        <v>964</v>
      </c>
      <c r="U208" t="str">
        <f t="shared" si="3"/>
        <v>##</v>
      </c>
    </row>
    <row r="209" spans="1:21" ht="13.5" hidden="1">
      <c r="A209" s="390">
        <v>204</v>
      </c>
      <c r="B209" s="390">
        <v>136</v>
      </c>
      <c r="C209" s="390">
        <v>22263101</v>
      </c>
      <c r="D209" s="390">
        <v>22</v>
      </c>
      <c r="E209" s="390">
        <v>26</v>
      </c>
      <c r="F209" s="390">
        <v>3101</v>
      </c>
      <c r="G209" s="390"/>
      <c r="H209" s="392">
        <v>44878</v>
      </c>
      <c r="I209" s="395" t="s">
        <v>2140</v>
      </c>
      <c r="J209" s="390">
        <v>73</v>
      </c>
      <c r="K209" s="396" t="s">
        <v>2170</v>
      </c>
      <c r="L209" s="396" t="s">
        <v>2171</v>
      </c>
      <c r="M209" s="391">
        <v>262030</v>
      </c>
      <c r="N209" s="391">
        <v>3</v>
      </c>
      <c r="O209" s="396" t="s">
        <v>917</v>
      </c>
      <c r="P209" s="396" t="s">
        <v>917</v>
      </c>
      <c r="Q209" s="390">
        <v>5</v>
      </c>
      <c r="R209" s="390">
        <v>21</v>
      </c>
      <c r="S209" s="390" t="s">
        <v>964</v>
      </c>
      <c r="U209">
        <f t="shared" si="3"/>
      </c>
    </row>
    <row r="210" spans="1:21" ht="13.5">
      <c r="A210" s="390">
        <v>205</v>
      </c>
      <c r="B210" s="390">
        <v>137</v>
      </c>
      <c r="C210" s="390">
        <v>22263301</v>
      </c>
      <c r="D210" s="390">
        <v>22</v>
      </c>
      <c r="E210" s="390">
        <v>26</v>
      </c>
      <c r="F210" s="390">
        <v>3301</v>
      </c>
      <c r="G210" s="390"/>
      <c r="H210" s="392">
        <v>44660</v>
      </c>
      <c r="I210" s="398" t="s">
        <v>2042</v>
      </c>
      <c r="J210" s="390">
        <v>1</v>
      </c>
      <c r="K210" s="396" t="s">
        <v>2172</v>
      </c>
      <c r="L210" s="396" t="s">
        <v>966</v>
      </c>
      <c r="M210" s="391">
        <v>262030</v>
      </c>
      <c r="N210" s="391">
        <v>3</v>
      </c>
      <c r="O210" s="396" t="s">
        <v>917</v>
      </c>
      <c r="P210" s="396" t="s">
        <v>917</v>
      </c>
      <c r="Q210" s="390">
        <v>5</v>
      </c>
      <c r="R210" s="390">
        <v>21</v>
      </c>
      <c r="S210" s="390" t="s">
        <v>964</v>
      </c>
      <c r="U210">
        <f t="shared" si="3"/>
      </c>
    </row>
    <row r="211" spans="1:21" ht="13.5">
      <c r="A211" s="390">
        <v>206</v>
      </c>
      <c r="B211" s="390">
        <v>138</v>
      </c>
      <c r="C211" s="390">
        <v>22263302</v>
      </c>
      <c r="D211" s="390">
        <v>22</v>
      </c>
      <c r="E211" s="390">
        <v>26</v>
      </c>
      <c r="F211" s="390">
        <v>3302</v>
      </c>
      <c r="G211" s="390"/>
      <c r="H211" s="392">
        <v>44667</v>
      </c>
      <c r="I211" s="398" t="s">
        <v>2173</v>
      </c>
      <c r="J211" s="390">
        <v>2</v>
      </c>
      <c r="K211" s="396" t="s">
        <v>2172</v>
      </c>
      <c r="L211" s="396" t="s">
        <v>966</v>
      </c>
      <c r="M211" s="391">
        <v>261010</v>
      </c>
      <c r="N211" s="391">
        <v>1</v>
      </c>
      <c r="O211" s="396" t="s">
        <v>1936</v>
      </c>
      <c r="P211" s="396" t="s">
        <v>1936</v>
      </c>
      <c r="Q211" s="390">
        <v>5</v>
      </c>
      <c r="R211" s="390">
        <v>21</v>
      </c>
      <c r="S211" s="390" t="s">
        <v>964</v>
      </c>
      <c r="U211">
        <f t="shared" si="3"/>
      </c>
    </row>
    <row r="212" spans="1:21" ht="13.5">
      <c r="A212" s="390">
        <v>207</v>
      </c>
      <c r="B212" s="390">
        <v>139</v>
      </c>
      <c r="C212" s="390">
        <v>22263303</v>
      </c>
      <c r="D212" s="390">
        <v>22</v>
      </c>
      <c r="E212" s="390">
        <v>26</v>
      </c>
      <c r="F212" s="390">
        <v>3303</v>
      </c>
      <c r="G212" s="390"/>
      <c r="H212" s="392">
        <v>44702</v>
      </c>
      <c r="I212" s="398" t="s">
        <v>2103</v>
      </c>
      <c r="J212" s="390">
        <v>3</v>
      </c>
      <c r="K212" s="396" t="s">
        <v>2172</v>
      </c>
      <c r="L212" s="396" t="s">
        <v>966</v>
      </c>
      <c r="M212" s="391">
        <v>262030</v>
      </c>
      <c r="N212" s="391">
        <v>3</v>
      </c>
      <c r="O212" s="396" t="s">
        <v>917</v>
      </c>
      <c r="P212" s="396" t="s">
        <v>917</v>
      </c>
      <c r="Q212" s="390">
        <v>5</v>
      </c>
      <c r="R212" s="390">
        <v>21</v>
      </c>
      <c r="S212" s="390" t="s">
        <v>964</v>
      </c>
      <c r="U212">
        <f t="shared" si="3"/>
      </c>
    </row>
    <row r="213" spans="1:21" ht="13.5">
      <c r="A213" s="390">
        <v>208</v>
      </c>
      <c r="B213" s="390">
        <v>140</v>
      </c>
      <c r="C213" s="390">
        <v>22263304</v>
      </c>
      <c r="D213" s="390">
        <v>22</v>
      </c>
      <c r="E213" s="390">
        <v>26</v>
      </c>
      <c r="F213" s="390">
        <v>3304</v>
      </c>
      <c r="G213" s="390"/>
      <c r="H213" s="392">
        <v>44751</v>
      </c>
      <c r="I213" s="398" t="s">
        <v>2088</v>
      </c>
      <c r="J213" s="390">
        <v>4</v>
      </c>
      <c r="K213" s="396" t="s">
        <v>2172</v>
      </c>
      <c r="L213" s="396" t="s">
        <v>966</v>
      </c>
      <c r="M213" s="391">
        <v>261010</v>
      </c>
      <c r="N213" s="391">
        <v>1</v>
      </c>
      <c r="O213" s="396" t="s">
        <v>1936</v>
      </c>
      <c r="P213" s="396" t="s">
        <v>1936</v>
      </c>
      <c r="Q213" s="390">
        <v>5</v>
      </c>
      <c r="R213" s="390">
        <v>21</v>
      </c>
      <c r="S213" s="390" t="s">
        <v>964</v>
      </c>
      <c r="U213">
        <f t="shared" si="3"/>
      </c>
    </row>
    <row r="214" spans="1:21" ht="13.5">
      <c r="A214" s="390">
        <v>209</v>
      </c>
      <c r="B214" s="390">
        <v>141</v>
      </c>
      <c r="C214" s="390">
        <v>22263305</v>
      </c>
      <c r="D214" s="390">
        <v>22</v>
      </c>
      <c r="E214" s="390">
        <v>26</v>
      </c>
      <c r="F214" s="390">
        <v>3305</v>
      </c>
      <c r="G214" s="390"/>
      <c r="H214" s="392">
        <v>44768</v>
      </c>
      <c r="I214" s="398" t="s">
        <v>2168</v>
      </c>
      <c r="J214" s="390">
        <v>5</v>
      </c>
      <c r="K214" s="396" t="s">
        <v>2172</v>
      </c>
      <c r="L214" s="396" t="s">
        <v>966</v>
      </c>
      <c r="M214" s="391">
        <v>261010</v>
      </c>
      <c r="N214" s="391">
        <v>1</v>
      </c>
      <c r="O214" s="396" t="s">
        <v>1936</v>
      </c>
      <c r="P214" s="396" t="s">
        <v>1936</v>
      </c>
      <c r="Q214" s="390">
        <v>5</v>
      </c>
      <c r="R214" s="390">
        <v>21</v>
      </c>
      <c r="S214" s="390" t="s">
        <v>964</v>
      </c>
      <c r="U214">
        <f t="shared" si="3"/>
      </c>
    </row>
    <row r="215" spans="1:21" ht="13.5" hidden="1">
      <c r="A215" s="390">
        <v>210</v>
      </c>
      <c r="B215" s="390">
        <v>142</v>
      </c>
      <c r="C215" s="390">
        <v>22263305</v>
      </c>
      <c r="D215" s="390">
        <v>22</v>
      </c>
      <c r="E215" s="390">
        <v>26</v>
      </c>
      <c r="F215" s="390">
        <v>3305</v>
      </c>
      <c r="G215" s="390"/>
      <c r="H215" s="392">
        <v>44769</v>
      </c>
      <c r="I215" s="398">
        <v>44769</v>
      </c>
      <c r="J215" s="390">
        <v>5</v>
      </c>
      <c r="K215" s="396" t="s">
        <v>2172</v>
      </c>
      <c r="L215" s="396" t="s">
        <v>966</v>
      </c>
      <c r="M215" s="391">
        <v>261010</v>
      </c>
      <c r="N215" s="391">
        <v>1</v>
      </c>
      <c r="O215" s="396" t="s">
        <v>1936</v>
      </c>
      <c r="P215" s="396" t="s">
        <v>1936</v>
      </c>
      <c r="Q215" s="390">
        <v>5</v>
      </c>
      <c r="R215" s="390">
        <v>21</v>
      </c>
      <c r="S215" s="390" t="s">
        <v>964</v>
      </c>
      <c r="U215" t="str">
        <f t="shared" si="3"/>
        <v>##</v>
      </c>
    </row>
    <row r="216" spans="1:21" ht="13.5">
      <c r="A216" s="390">
        <v>211</v>
      </c>
      <c r="B216" s="390">
        <v>143</v>
      </c>
      <c r="C216" s="390">
        <v>23263306</v>
      </c>
      <c r="D216" s="390">
        <v>23</v>
      </c>
      <c r="E216" s="390">
        <v>26</v>
      </c>
      <c r="F216" s="390">
        <v>3306</v>
      </c>
      <c r="G216" s="390"/>
      <c r="H216" s="392">
        <v>45003</v>
      </c>
      <c r="I216" s="398" t="s">
        <v>2174</v>
      </c>
      <c r="J216" s="390">
        <v>6</v>
      </c>
      <c r="K216" s="396" t="s">
        <v>2172</v>
      </c>
      <c r="L216" s="396" t="s">
        <v>966</v>
      </c>
      <c r="M216" s="391">
        <v>261010</v>
      </c>
      <c r="N216" s="391">
        <v>1</v>
      </c>
      <c r="O216" s="396" t="s">
        <v>1936</v>
      </c>
      <c r="P216" s="396" t="s">
        <v>1936</v>
      </c>
      <c r="Q216" s="390">
        <v>5</v>
      </c>
      <c r="R216" s="390">
        <v>21</v>
      </c>
      <c r="S216" s="390" t="s">
        <v>964</v>
      </c>
      <c r="U216">
        <f t="shared" si="3"/>
      </c>
    </row>
    <row r="217" spans="1:21" ht="13.5" hidden="1">
      <c r="A217" s="390">
        <v>212</v>
      </c>
      <c r="B217" s="390">
        <v>144</v>
      </c>
      <c r="F217" s="390">
        <v>3307</v>
      </c>
      <c r="G217" s="390"/>
      <c r="H217" s="392" t="s">
        <v>902</v>
      </c>
      <c r="I217" s="398" t="s">
        <v>902</v>
      </c>
      <c r="J217" s="390">
        <v>7</v>
      </c>
      <c r="K217" s="396" t="s">
        <v>2172</v>
      </c>
      <c r="L217" s="396" t="s">
        <v>966</v>
      </c>
      <c r="M217" s="391" t="s">
        <v>902</v>
      </c>
      <c r="N217" s="391" t="s">
        <v>902</v>
      </c>
      <c r="O217" s="396" t="s">
        <v>902</v>
      </c>
      <c r="P217" s="396" t="s">
        <v>902</v>
      </c>
      <c r="Q217" s="390">
        <v>5</v>
      </c>
      <c r="R217" s="390">
        <v>21</v>
      </c>
      <c r="S217" s="390" t="s">
        <v>964</v>
      </c>
      <c r="U217" t="str">
        <f t="shared" si="3"/>
        <v>##</v>
      </c>
    </row>
    <row r="218" spans="1:21" ht="13.5">
      <c r="A218" s="390">
        <v>213</v>
      </c>
      <c r="B218" s="390">
        <v>145</v>
      </c>
      <c r="C218" s="390">
        <v>22263501</v>
      </c>
      <c r="D218" s="390">
        <v>22</v>
      </c>
      <c r="E218" s="390">
        <v>26</v>
      </c>
      <c r="F218" s="390">
        <v>3501</v>
      </c>
      <c r="G218" s="390"/>
      <c r="H218" s="392">
        <v>44686</v>
      </c>
      <c r="I218" s="398" t="s">
        <v>2175</v>
      </c>
      <c r="J218" s="390">
        <v>75</v>
      </c>
      <c r="K218" s="396" t="s">
        <v>967</v>
      </c>
      <c r="L218" s="396" t="s">
        <v>967</v>
      </c>
      <c r="M218" s="396">
        <v>261010</v>
      </c>
      <c r="N218" s="391">
        <v>1</v>
      </c>
      <c r="O218" s="396" t="s">
        <v>1936</v>
      </c>
      <c r="P218" s="396" t="s">
        <v>1936</v>
      </c>
      <c r="Q218" s="390">
        <v>5</v>
      </c>
      <c r="R218" s="390">
        <v>21</v>
      </c>
      <c r="S218" s="390" t="s">
        <v>964</v>
      </c>
      <c r="U218">
        <f t="shared" si="3"/>
      </c>
    </row>
    <row r="219" spans="1:21" ht="13.5">
      <c r="A219" s="390">
        <v>214</v>
      </c>
      <c r="B219" s="390">
        <v>146</v>
      </c>
      <c r="C219" s="390">
        <v>22263502</v>
      </c>
      <c r="D219" s="390">
        <v>22</v>
      </c>
      <c r="E219" s="390">
        <v>26</v>
      </c>
      <c r="F219" s="390">
        <v>3502</v>
      </c>
      <c r="G219" s="390"/>
      <c r="H219" s="392">
        <v>44730</v>
      </c>
      <c r="I219" s="398" t="s">
        <v>2176</v>
      </c>
      <c r="J219" s="390">
        <v>75</v>
      </c>
      <c r="K219" s="396" t="s">
        <v>968</v>
      </c>
      <c r="L219" s="396" t="s">
        <v>968</v>
      </c>
      <c r="M219" s="391">
        <v>261010</v>
      </c>
      <c r="N219" s="391">
        <v>1</v>
      </c>
      <c r="O219" s="396" t="s">
        <v>1936</v>
      </c>
      <c r="P219" s="396" t="s">
        <v>1936</v>
      </c>
      <c r="Q219" s="390">
        <v>5</v>
      </c>
      <c r="R219" s="390">
        <v>21</v>
      </c>
      <c r="S219" s="390" t="s">
        <v>964</v>
      </c>
      <c r="U219">
        <f t="shared" si="3"/>
      </c>
    </row>
    <row r="220" spans="1:21" ht="13.5" hidden="1">
      <c r="A220" s="390">
        <v>215</v>
      </c>
      <c r="B220" s="390">
        <v>147</v>
      </c>
      <c r="C220" s="390">
        <v>22263502</v>
      </c>
      <c r="D220" s="390">
        <v>22</v>
      </c>
      <c r="E220" s="390">
        <v>26</v>
      </c>
      <c r="F220" s="390">
        <v>3502</v>
      </c>
      <c r="G220" s="394"/>
      <c r="H220" s="392">
        <v>44731</v>
      </c>
      <c r="I220" s="398">
        <v>44731</v>
      </c>
      <c r="J220" s="390">
        <v>75</v>
      </c>
      <c r="K220" s="396" t="s">
        <v>968</v>
      </c>
      <c r="L220" s="396" t="s">
        <v>968</v>
      </c>
      <c r="M220" s="396">
        <v>261010</v>
      </c>
      <c r="N220" s="391">
        <v>1</v>
      </c>
      <c r="O220" s="396" t="s">
        <v>1936</v>
      </c>
      <c r="P220" s="396" t="s">
        <v>1936</v>
      </c>
      <c r="Q220" s="390">
        <v>5</v>
      </c>
      <c r="R220" s="390">
        <v>21</v>
      </c>
      <c r="S220" s="390" t="s">
        <v>964</v>
      </c>
      <c r="U220" t="str">
        <f t="shared" si="3"/>
        <v>##</v>
      </c>
    </row>
    <row r="221" spans="1:21" ht="13.5">
      <c r="A221" s="390">
        <v>216</v>
      </c>
      <c r="B221" s="390">
        <v>148</v>
      </c>
      <c r="C221" s="390">
        <v>22263503</v>
      </c>
      <c r="D221" s="390">
        <v>22</v>
      </c>
      <c r="E221" s="390">
        <v>26</v>
      </c>
      <c r="F221" s="390">
        <v>3503</v>
      </c>
      <c r="G221" s="394"/>
      <c r="H221" s="392">
        <v>44821</v>
      </c>
      <c r="I221" s="398" t="s">
        <v>2051</v>
      </c>
      <c r="J221" s="390">
        <v>75</v>
      </c>
      <c r="K221" s="396" t="s">
        <v>969</v>
      </c>
      <c r="L221" s="396" t="s">
        <v>970</v>
      </c>
      <c r="M221" s="396">
        <v>261010</v>
      </c>
      <c r="N221" s="391">
        <v>1</v>
      </c>
      <c r="O221" s="396" t="s">
        <v>1936</v>
      </c>
      <c r="P221" s="396" t="s">
        <v>1936</v>
      </c>
      <c r="Q221" s="390">
        <v>5</v>
      </c>
      <c r="R221" s="390">
        <v>21</v>
      </c>
      <c r="S221" s="390" t="s">
        <v>964</v>
      </c>
      <c r="U221">
        <f t="shared" si="3"/>
      </c>
    </row>
    <row r="222" spans="1:21" ht="13.5" hidden="1">
      <c r="A222" s="390">
        <v>217</v>
      </c>
      <c r="B222" s="390">
        <v>149</v>
      </c>
      <c r="C222" s="390" t="s">
        <v>902</v>
      </c>
      <c r="F222" s="390">
        <v>3504</v>
      </c>
      <c r="G222" s="390"/>
      <c r="H222" s="392" t="s">
        <v>902</v>
      </c>
      <c r="I222" s="398" t="s">
        <v>902</v>
      </c>
      <c r="J222" s="390" t="s">
        <v>902</v>
      </c>
      <c r="K222" s="396" t="s">
        <v>2177</v>
      </c>
      <c r="L222" s="396" t="s">
        <v>2178</v>
      </c>
      <c r="M222" s="396" t="s">
        <v>902</v>
      </c>
      <c r="N222" s="391" t="s">
        <v>902</v>
      </c>
      <c r="O222" s="396" t="s">
        <v>902</v>
      </c>
      <c r="P222" s="396" t="s">
        <v>902</v>
      </c>
      <c r="Q222" s="390">
        <v>5</v>
      </c>
      <c r="R222" s="390">
        <v>21</v>
      </c>
      <c r="S222" s="390" t="s">
        <v>964</v>
      </c>
      <c r="U222" t="str">
        <f t="shared" si="3"/>
        <v>##</v>
      </c>
    </row>
    <row r="223" spans="1:21" ht="13.5">
      <c r="A223" s="390">
        <v>218</v>
      </c>
      <c r="B223" s="390">
        <v>150</v>
      </c>
      <c r="C223" s="390">
        <v>22263511</v>
      </c>
      <c r="D223" s="390">
        <v>22</v>
      </c>
      <c r="E223" s="390">
        <v>26</v>
      </c>
      <c r="F223" s="390">
        <v>3511</v>
      </c>
      <c r="G223" s="390"/>
      <c r="H223" s="392">
        <v>44723</v>
      </c>
      <c r="I223" s="398" t="s">
        <v>2072</v>
      </c>
      <c r="J223" s="390">
        <v>56</v>
      </c>
      <c r="K223" s="396" t="s">
        <v>971</v>
      </c>
      <c r="L223" s="396" t="s">
        <v>971</v>
      </c>
      <c r="M223" s="396">
        <v>263080</v>
      </c>
      <c r="N223" s="391">
        <v>6</v>
      </c>
      <c r="O223" s="396" t="s">
        <v>1937</v>
      </c>
      <c r="P223" s="396" t="s">
        <v>1937</v>
      </c>
      <c r="Q223" s="390">
        <v>5</v>
      </c>
      <c r="R223" s="390">
        <v>21</v>
      </c>
      <c r="S223" s="390" t="s">
        <v>964</v>
      </c>
      <c r="U223">
        <f t="shared" si="3"/>
      </c>
    </row>
    <row r="224" spans="1:21" ht="13.5" hidden="1">
      <c r="A224" s="390">
        <v>219</v>
      </c>
      <c r="B224" s="390">
        <v>151</v>
      </c>
      <c r="C224" s="390" t="s">
        <v>902</v>
      </c>
      <c r="F224" s="390">
        <v>3512</v>
      </c>
      <c r="G224" s="394"/>
      <c r="H224" s="392" t="s">
        <v>902</v>
      </c>
      <c r="I224" s="395" t="s">
        <v>902</v>
      </c>
      <c r="J224" s="390" t="s">
        <v>902</v>
      </c>
      <c r="K224" s="396" t="s">
        <v>2179</v>
      </c>
      <c r="L224" s="396" t="s">
        <v>2179</v>
      </c>
      <c r="M224" s="396" t="s">
        <v>902</v>
      </c>
      <c r="N224" s="391" t="s">
        <v>902</v>
      </c>
      <c r="O224" s="396" t="s">
        <v>902</v>
      </c>
      <c r="P224" s="396" t="s">
        <v>902</v>
      </c>
      <c r="Q224" s="390">
        <v>5</v>
      </c>
      <c r="R224" s="390">
        <v>21</v>
      </c>
      <c r="S224" s="390" t="s">
        <v>964</v>
      </c>
      <c r="U224" t="str">
        <f t="shared" si="3"/>
        <v>##</v>
      </c>
    </row>
    <row r="225" spans="1:21" ht="13.5">
      <c r="A225" s="390">
        <v>220</v>
      </c>
      <c r="B225" s="390">
        <v>152</v>
      </c>
      <c r="C225" s="390">
        <v>22263521</v>
      </c>
      <c r="D225" s="390">
        <v>22</v>
      </c>
      <c r="E225" s="390">
        <v>26</v>
      </c>
      <c r="F225" s="390">
        <v>3521</v>
      </c>
      <c r="G225" s="394"/>
      <c r="H225" s="392">
        <v>44731</v>
      </c>
      <c r="I225" s="395" t="s">
        <v>2180</v>
      </c>
      <c r="J225" s="390">
        <v>75</v>
      </c>
      <c r="K225" s="391" t="s">
        <v>972</v>
      </c>
      <c r="L225" s="391" t="s">
        <v>972</v>
      </c>
      <c r="M225" s="391">
        <v>262030</v>
      </c>
      <c r="N225" s="391">
        <v>3</v>
      </c>
      <c r="O225" s="396" t="s">
        <v>917</v>
      </c>
      <c r="P225" s="396" t="s">
        <v>917</v>
      </c>
      <c r="Q225" s="390">
        <v>5</v>
      </c>
      <c r="R225" s="390">
        <v>21</v>
      </c>
      <c r="S225" s="390" t="s">
        <v>964</v>
      </c>
      <c r="U225">
        <f t="shared" si="3"/>
      </c>
    </row>
    <row r="226" spans="1:21" ht="13.5" hidden="1">
      <c r="A226" s="390">
        <v>221</v>
      </c>
      <c r="B226" s="390">
        <v>153</v>
      </c>
      <c r="C226" s="390" t="s">
        <v>902</v>
      </c>
      <c r="F226" s="390">
        <v>3522</v>
      </c>
      <c r="G226" s="390"/>
      <c r="H226" s="392" t="s">
        <v>902</v>
      </c>
      <c r="I226" s="398" t="s">
        <v>902</v>
      </c>
      <c r="J226" s="390" t="s">
        <v>902</v>
      </c>
      <c r="K226" s="396" t="s">
        <v>2181</v>
      </c>
      <c r="L226" s="396" t="s">
        <v>2181</v>
      </c>
      <c r="M226" s="396" t="s">
        <v>902</v>
      </c>
      <c r="N226" s="391" t="s">
        <v>902</v>
      </c>
      <c r="O226" s="396" t="s">
        <v>902</v>
      </c>
      <c r="P226" s="396" t="s">
        <v>902</v>
      </c>
      <c r="Q226" s="390">
        <v>5</v>
      </c>
      <c r="R226" s="390">
        <v>21</v>
      </c>
      <c r="S226" s="390" t="s">
        <v>964</v>
      </c>
      <c r="U226" t="str">
        <f t="shared" si="3"/>
        <v>##</v>
      </c>
    </row>
    <row r="227" spans="1:21" ht="13.5">
      <c r="A227" s="390">
        <v>222</v>
      </c>
      <c r="B227" s="390">
        <v>154</v>
      </c>
      <c r="C227" s="390">
        <v>22263531</v>
      </c>
      <c r="D227" s="390">
        <v>22</v>
      </c>
      <c r="E227" s="390">
        <v>26</v>
      </c>
      <c r="F227" s="390">
        <v>3531</v>
      </c>
      <c r="G227" s="390"/>
      <c r="H227" s="392">
        <v>44730</v>
      </c>
      <c r="I227" s="398" t="s">
        <v>2176</v>
      </c>
      <c r="J227" s="390">
        <v>75</v>
      </c>
      <c r="K227" s="391" t="s">
        <v>973</v>
      </c>
      <c r="L227" s="396" t="s">
        <v>973</v>
      </c>
      <c r="M227" s="396">
        <v>262030</v>
      </c>
      <c r="N227" s="391">
        <v>3</v>
      </c>
      <c r="O227" s="396" t="s">
        <v>917</v>
      </c>
      <c r="P227" s="396" t="s">
        <v>917</v>
      </c>
      <c r="Q227" s="390">
        <v>5</v>
      </c>
      <c r="R227" s="390">
        <v>21</v>
      </c>
      <c r="S227" s="390" t="s">
        <v>964</v>
      </c>
      <c r="U227">
        <f t="shared" si="3"/>
      </c>
    </row>
    <row r="228" spans="1:21" ht="13.5" hidden="1">
      <c r="A228" s="390">
        <v>223</v>
      </c>
      <c r="B228" s="390">
        <v>155</v>
      </c>
      <c r="C228" s="390" t="s">
        <v>902</v>
      </c>
      <c r="F228" s="390">
        <v>3532</v>
      </c>
      <c r="G228" s="394"/>
      <c r="H228" s="392" t="s">
        <v>902</v>
      </c>
      <c r="I228" s="395" t="s">
        <v>902</v>
      </c>
      <c r="J228" s="390" t="s">
        <v>902</v>
      </c>
      <c r="K228" s="396" t="s">
        <v>2182</v>
      </c>
      <c r="L228" s="396" t="s">
        <v>2182</v>
      </c>
      <c r="M228" s="396" t="s">
        <v>902</v>
      </c>
      <c r="N228" s="391" t="s">
        <v>902</v>
      </c>
      <c r="O228" s="396" t="s">
        <v>902</v>
      </c>
      <c r="P228" s="396" t="s">
        <v>902</v>
      </c>
      <c r="Q228" s="390">
        <v>5</v>
      </c>
      <c r="R228" s="390">
        <v>21</v>
      </c>
      <c r="S228" s="390" t="s">
        <v>964</v>
      </c>
      <c r="U228" t="str">
        <f t="shared" si="3"/>
        <v>##</v>
      </c>
    </row>
    <row r="229" spans="1:21" ht="13.5">
      <c r="A229" s="390">
        <v>224</v>
      </c>
      <c r="B229" s="390">
        <v>156</v>
      </c>
      <c r="C229" s="390">
        <v>22263541</v>
      </c>
      <c r="D229" s="390">
        <v>22</v>
      </c>
      <c r="E229" s="390">
        <v>26</v>
      </c>
      <c r="F229" s="390">
        <v>3541</v>
      </c>
      <c r="G229" s="394"/>
      <c r="H229" s="392">
        <v>44731</v>
      </c>
      <c r="I229" s="395" t="s">
        <v>2180</v>
      </c>
      <c r="J229" s="390">
        <v>75</v>
      </c>
      <c r="K229" s="396" t="s">
        <v>974</v>
      </c>
      <c r="L229" s="396" t="s">
        <v>975</v>
      </c>
      <c r="M229" s="396">
        <v>262020</v>
      </c>
      <c r="N229" s="391">
        <v>2</v>
      </c>
      <c r="O229" s="396" t="s">
        <v>913</v>
      </c>
      <c r="P229" s="396" t="s">
        <v>913</v>
      </c>
      <c r="Q229" s="390">
        <v>5</v>
      </c>
      <c r="R229" s="390">
        <v>21</v>
      </c>
      <c r="S229" s="390" t="s">
        <v>964</v>
      </c>
      <c r="U229">
        <f t="shared" si="3"/>
      </c>
    </row>
    <row r="230" spans="1:21" ht="13.5" hidden="1">
      <c r="A230" s="390">
        <v>225</v>
      </c>
      <c r="B230" s="390">
        <v>157</v>
      </c>
      <c r="C230" s="390" t="s">
        <v>902</v>
      </c>
      <c r="F230" s="390">
        <v>3542</v>
      </c>
      <c r="G230" s="390"/>
      <c r="H230" s="392" t="s">
        <v>902</v>
      </c>
      <c r="I230" s="398" t="s">
        <v>902</v>
      </c>
      <c r="J230" s="390" t="s">
        <v>902</v>
      </c>
      <c r="K230" s="396" t="s">
        <v>2183</v>
      </c>
      <c r="L230" s="396" t="s">
        <v>2183</v>
      </c>
      <c r="M230" s="396" t="s">
        <v>902</v>
      </c>
      <c r="N230" s="391" t="s">
        <v>902</v>
      </c>
      <c r="O230" s="396" t="s">
        <v>902</v>
      </c>
      <c r="P230" s="396" t="s">
        <v>902</v>
      </c>
      <c r="Q230" s="390">
        <v>5</v>
      </c>
      <c r="R230" s="390">
        <v>21</v>
      </c>
      <c r="S230" s="390" t="s">
        <v>964</v>
      </c>
      <c r="U230" t="str">
        <f t="shared" si="3"/>
        <v>##</v>
      </c>
    </row>
    <row r="231" spans="1:21" ht="13.5" hidden="1">
      <c r="A231" s="390">
        <v>226</v>
      </c>
      <c r="B231" s="390">
        <v>158</v>
      </c>
      <c r="C231" s="390" t="s">
        <v>902</v>
      </c>
      <c r="F231" s="390">
        <v>3701</v>
      </c>
      <c r="G231" s="390"/>
      <c r="H231" s="392" t="s">
        <v>902</v>
      </c>
      <c r="I231" s="398" t="s">
        <v>902</v>
      </c>
      <c r="J231" s="390" t="s">
        <v>902</v>
      </c>
      <c r="K231" s="396" t="s">
        <v>2184</v>
      </c>
      <c r="L231" s="396" t="s">
        <v>181</v>
      </c>
      <c r="M231" s="391" t="s">
        <v>902</v>
      </c>
      <c r="N231" s="391" t="s">
        <v>902</v>
      </c>
      <c r="O231" s="396" t="s">
        <v>902</v>
      </c>
      <c r="P231" s="396" t="s">
        <v>902</v>
      </c>
      <c r="Q231" s="390">
        <v>5</v>
      </c>
      <c r="R231" s="390">
        <v>21</v>
      </c>
      <c r="S231" s="390" t="s">
        <v>964</v>
      </c>
      <c r="U231" t="str">
        <f t="shared" si="3"/>
        <v>##</v>
      </c>
    </row>
    <row r="232" spans="1:21" ht="13.5">
      <c r="A232" s="390">
        <v>227</v>
      </c>
      <c r="B232" s="390">
        <v>159</v>
      </c>
      <c r="C232" s="390">
        <v>22263702</v>
      </c>
      <c r="D232" s="390">
        <v>22</v>
      </c>
      <c r="E232" s="390">
        <v>26</v>
      </c>
      <c r="F232" s="390">
        <v>3702</v>
      </c>
      <c r="G232" s="390"/>
      <c r="H232" s="392">
        <v>44716</v>
      </c>
      <c r="I232" s="398" t="s">
        <v>2024</v>
      </c>
      <c r="J232" s="390">
        <v>21</v>
      </c>
      <c r="K232" s="396" t="s">
        <v>2185</v>
      </c>
      <c r="L232" s="396" t="s">
        <v>2186</v>
      </c>
      <c r="M232" s="391">
        <v>262030</v>
      </c>
      <c r="N232" s="391">
        <v>3</v>
      </c>
      <c r="O232" s="396" t="s">
        <v>917</v>
      </c>
      <c r="P232" s="396" t="s">
        <v>917</v>
      </c>
      <c r="Q232" s="390">
        <v>5</v>
      </c>
      <c r="R232" s="390">
        <v>21</v>
      </c>
      <c r="S232" s="390" t="s">
        <v>964</v>
      </c>
      <c r="U232">
        <f t="shared" si="3"/>
      </c>
    </row>
    <row r="233" spans="1:21" ht="13.5" hidden="1">
      <c r="A233" s="390">
        <v>228</v>
      </c>
      <c r="B233" s="390">
        <v>160</v>
      </c>
      <c r="C233" s="390" t="s">
        <v>902</v>
      </c>
      <c r="F233" s="390">
        <v>3703</v>
      </c>
      <c r="G233" s="390"/>
      <c r="H233" s="392" t="s">
        <v>902</v>
      </c>
      <c r="I233" s="398" t="s">
        <v>902</v>
      </c>
      <c r="J233" s="390" t="s">
        <v>902</v>
      </c>
      <c r="K233" s="396" t="s">
        <v>2187</v>
      </c>
      <c r="L233" s="396" t="s">
        <v>2188</v>
      </c>
      <c r="M233" s="391" t="s">
        <v>902</v>
      </c>
      <c r="N233" s="391" t="s">
        <v>902</v>
      </c>
      <c r="O233" s="396" t="s">
        <v>902</v>
      </c>
      <c r="P233" s="396" t="s">
        <v>902</v>
      </c>
      <c r="Q233" s="390">
        <v>5</v>
      </c>
      <c r="R233" s="390">
        <v>21</v>
      </c>
      <c r="S233" s="390" t="s">
        <v>964</v>
      </c>
      <c r="U233" t="str">
        <f t="shared" si="3"/>
        <v>##</v>
      </c>
    </row>
    <row r="234" spans="1:21" ht="13.5">
      <c r="A234" s="390">
        <v>229</v>
      </c>
      <c r="B234" s="390">
        <v>161</v>
      </c>
      <c r="C234" s="390">
        <v>22263704</v>
      </c>
      <c r="D234" s="390">
        <v>22</v>
      </c>
      <c r="E234" s="390">
        <v>26</v>
      </c>
      <c r="F234" s="390">
        <v>3704</v>
      </c>
      <c r="G234" s="390"/>
      <c r="H234" s="392">
        <v>44716</v>
      </c>
      <c r="I234" s="398" t="s">
        <v>2024</v>
      </c>
      <c r="J234" s="390">
        <v>39</v>
      </c>
      <c r="K234" s="396" t="s">
        <v>976</v>
      </c>
      <c r="L234" s="396" t="s">
        <v>976</v>
      </c>
      <c r="M234" s="391">
        <v>263060</v>
      </c>
      <c r="N234" s="391">
        <v>4</v>
      </c>
      <c r="O234" s="396" t="s">
        <v>950</v>
      </c>
      <c r="P234" s="396" t="s">
        <v>950</v>
      </c>
      <c r="Q234" s="390">
        <v>5</v>
      </c>
      <c r="R234" s="390">
        <v>21</v>
      </c>
      <c r="S234" s="390" t="s">
        <v>964</v>
      </c>
      <c r="U234">
        <f t="shared" si="3"/>
      </c>
    </row>
    <row r="235" spans="1:21" ht="13.5">
      <c r="A235" s="390">
        <v>230</v>
      </c>
      <c r="B235" s="390">
        <v>162</v>
      </c>
      <c r="C235" s="390">
        <v>22263705</v>
      </c>
      <c r="D235" s="390">
        <v>22</v>
      </c>
      <c r="E235" s="390">
        <v>26</v>
      </c>
      <c r="F235" s="390">
        <v>3705</v>
      </c>
      <c r="G235" s="390"/>
      <c r="H235" s="392">
        <v>44716</v>
      </c>
      <c r="I235" s="398" t="s">
        <v>2024</v>
      </c>
      <c r="J235" s="390">
        <v>74</v>
      </c>
      <c r="K235" s="396" t="s">
        <v>2189</v>
      </c>
      <c r="L235" s="396" t="s">
        <v>2189</v>
      </c>
      <c r="M235" s="391">
        <v>264020</v>
      </c>
      <c r="N235" s="391">
        <v>7</v>
      </c>
      <c r="O235" s="396" t="s">
        <v>935</v>
      </c>
      <c r="P235" s="396" t="s">
        <v>935</v>
      </c>
      <c r="Q235" s="390">
        <v>5</v>
      </c>
      <c r="R235" s="390">
        <v>21</v>
      </c>
      <c r="S235" s="390" t="s">
        <v>964</v>
      </c>
      <c r="U235">
        <f t="shared" si="3"/>
      </c>
    </row>
    <row r="236" spans="1:21" ht="13.5" hidden="1">
      <c r="A236" s="390">
        <v>231</v>
      </c>
      <c r="B236" s="390">
        <v>163</v>
      </c>
      <c r="C236" s="390" t="s">
        <v>902</v>
      </c>
      <c r="F236" s="390">
        <v>3706</v>
      </c>
      <c r="G236" s="390"/>
      <c r="H236" s="392" t="s">
        <v>902</v>
      </c>
      <c r="I236" s="398" t="s">
        <v>902</v>
      </c>
      <c r="J236" s="390" t="s">
        <v>902</v>
      </c>
      <c r="K236" s="396" t="s">
        <v>2190</v>
      </c>
      <c r="L236" s="396" t="s">
        <v>2191</v>
      </c>
      <c r="M236" s="391" t="s">
        <v>902</v>
      </c>
      <c r="N236" s="391" t="s">
        <v>902</v>
      </c>
      <c r="O236" s="396" t="s">
        <v>902</v>
      </c>
      <c r="P236" s="396" t="s">
        <v>902</v>
      </c>
      <c r="Q236" s="390">
        <v>5</v>
      </c>
      <c r="R236" s="390">
        <v>21</v>
      </c>
      <c r="S236" s="390" t="s">
        <v>964</v>
      </c>
      <c r="U236" t="str">
        <f t="shared" si="3"/>
        <v>##</v>
      </c>
    </row>
    <row r="237" spans="1:21" ht="13.5">
      <c r="A237" s="390">
        <v>232</v>
      </c>
      <c r="B237" s="390">
        <v>164</v>
      </c>
      <c r="C237" s="390">
        <v>22263707</v>
      </c>
      <c r="D237" s="390">
        <v>22</v>
      </c>
      <c r="E237" s="390">
        <v>26</v>
      </c>
      <c r="F237" s="390">
        <v>3707</v>
      </c>
      <c r="G237" s="390"/>
      <c r="H237" s="392">
        <v>44716</v>
      </c>
      <c r="I237" s="398" t="s">
        <v>2024</v>
      </c>
      <c r="J237" s="390">
        <v>74</v>
      </c>
      <c r="K237" s="396" t="s">
        <v>1944</v>
      </c>
      <c r="L237" s="396" t="s">
        <v>1944</v>
      </c>
      <c r="M237" s="391">
        <v>263080</v>
      </c>
      <c r="N237" s="391">
        <v>6</v>
      </c>
      <c r="O237" s="396" t="s">
        <v>1937</v>
      </c>
      <c r="P237" s="396" t="s">
        <v>1937</v>
      </c>
      <c r="Q237" s="390">
        <v>5</v>
      </c>
      <c r="R237" s="390">
        <v>21</v>
      </c>
      <c r="S237" s="390" t="s">
        <v>964</v>
      </c>
      <c r="U237">
        <f t="shared" si="3"/>
      </c>
    </row>
    <row r="238" spans="1:21" ht="13.5" hidden="1">
      <c r="A238" s="390">
        <v>233</v>
      </c>
      <c r="B238" s="390">
        <v>165</v>
      </c>
      <c r="C238" s="390" t="s">
        <v>902</v>
      </c>
      <c r="F238" s="390">
        <v>3708</v>
      </c>
      <c r="G238" s="390"/>
      <c r="H238" s="392" t="s">
        <v>902</v>
      </c>
      <c r="I238" s="398" t="s">
        <v>902</v>
      </c>
      <c r="J238" s="390" t="s">
        <v>902</v>
      </c>
      <c r="K238" s="396" t="s">
        <v>2192</v>
      </c>
      <c r="L238" s="396" t="s">
        <v>2193</v>
      </c>
      <c r="M238" s="391" t="s">
        <v>902</v>
      </c>
      <c r="N238" s="391" t="s">
        <v>902</v>
      </c>
      <c r="O238" s="396" t="s">
        <v>902</v>
      </c>
      <c r="P238" s="396" t="s">
        <v>902</v>
      </c>
      <c r="Q238" s="390">
        <v>5</v>
      </c>
      <c r="R238" s="390">
        <v>21</v>
      </c>
      <c r="S238" s="390" t="s">
        <v>964</v>
      </c>
      <c r="U238" t="str">
        <f t="shared" si="3"/>
        <v>##</v>
      </c>
    </row>
    <row r="239" spans="1:21" ht="13.5" hidden="1">
      <c r="A239" s="390">
        <v>234</v>
      </c>
      <c r="B239" s="390">
        <v>166</v>
      </c>
      <c r="C239" s="390" t="s">
        <v>902</v>
      </c>
      <c r="F239" s="390">
        <v>3709</v>
      </c>
      <c r="G239" s="390"/>
      <c r="H239" s="392" t="s">
        <v>902</v>
      </c>
      <c r="I239" s="398" t="s">
        <v>902</v>
      </c>
      <c r="J239" s="390" t="s">
        <v>902</v>
      </c>
      <c r="K239" s="396" t="s">
        <v>2194</v>
      </c>
      <c r="L239" s="396" t="s">
        <v>182</v>
      </c>
      <c r="M239" s="391" t="s">
        <v>902</v>
      </c>
      <c r="N239" s="391" t="s">
        <v>902</v>
      </c>
      <c r="O239" s="396" t="s">
        <v>902</v>
      </c>
      <c r="P239" s="396" t="s">
        <v>902</v>
      </c>
      <c r="Q239" s="390">
        <v>5</v>
      </c>
      <c r="R239" s="390">
        <v>21</v>
      </c>
      <c r="S239" s="390" t="s">
        <v>964</v>
      </c>
      <c r="U239" t="str">
        <f t="shared" si="3"/>
        <v>##</v>
      </c>
    </row>
    <row r="240" spans="1:21" ht="13.5">
      <c r="A240" s="390">
        <v>235</v>
      </c>
      <c r="B240" s="390">
        <v>167</v>
      </c>
      <c r="C240" s="390">
        <v>22263710</v>
      </c>
      <c r="D240" s="390">
        <v>22</v>
      </c>
      <c r="E240" s="390">
        <v>26</v>
      </c>
      <c r="F240" s="390">
        <v>3710</v>
      </c>
      <c r="G240" s="390"/>
      <c r="H240" s="392">
        <v>44821</v>
      </c>
      <c r="I240" s="398" t="s">
        <v>2051</v>
      </c>
      <c r="J240" s="390">
        <v>54</v>
      </c>
      <c r="K240" s="396" t="s">
        <v>2195</v>
      </c>
      <c r="L240" s="396" t="s">
        <v>2196</v>
      </c>
      <c r="M240" s="391">
        <v>264020</v>
      </c>
      <c r="N240" s="391">
        <v>7</v>
      </c>
      <c r="O240" s="396" t="s">
        <v>935</v>
      </c>
      <c r="P240" s="396" t="s">
        <v>935</v>
      </c>
      <c r="Q240" s="390">
        <v>5</v>
      </c>
      <c r="R240" s="390">
        <v>21</v>
      </c>
      <c r="S240" s="390" t="s">
        <v>964</v>
      </c>
      <c r="U240">
        <f t="shared" si="3"/>
      </c>
    </row>
    <row r="241" spans="1:21" ht="13.5" hidden="1">
      <c r="A241" s="390">
        <v>236</v>
      </c>
      <c r="B241" s="390">
        <v>168</v>
      </c>
      <c r="C241" s="390" t="s">
        <v>902</v>
      </c>
      <c r="F241" s="390">
        <v>3711</v>
      </c>
      <c r="G241" s="390"/>
      <c r="H241" s="392" t="s">
        <v>902</v>
      </c>
      <c r="I241" s="398" t="s">
        <v>902</v>
      </c>
      <c r="J241" s="390" t="s">
        <v>902</v>
      </c>
      <c r="K241" s="396" t="s">
        <v>2197</v>
      </c>
      <c r="L241" s="396" t="s">
        <v>2198</v>
      </c>
      <c r="M241" s="391" t="s">
        <v>902</v>
      </c>
      <c r="N241" s="391" t="s">
        <v>902</v>
      </c>
      <c r="O241" s="396" t="s">
        <v>902</v>
      </c>
      <c r="P241" s="396" t="s">
        <v>902</v>
      </c>
      <c r="Q241" s="390">
        <v>5</v>
      </c>
      <c r="R241" s="390">
        <v>21</v>
      </c>
      <c r="S241" s="390" t="s">
        <v>964</v>
      </c>
      <c r="U241" t="str">
        <f t="shared" si="3"/>
        <v>##</v>
      </c>
    </row>
    <row r="242" spans="1:21" ht="13.5" hidden="1">
      <c r="A242" s="390">
        <v>237</v>
      </c>
      <c r="B242" s="390">
        <v>169</v>
      </c>
      <c r="C242" s="390" t="s">
        <v>902</v>
      </c>
      <c r="F242" s="390">
        <v>3712</v>
      </c>
      <c r="G242" s="390"/>
      <c r="H242" s="392" t="s">
        <v>902</v>
      </c>
      <c r="I242" s="398" t="s">
        <v>902</v>
      </c>
      <c r="J242" s="390" t="s">
        <v>902</v>
      </c>
      <c r="K242" s="396" t="s">
        <v>183</v>
      </c>
      <c r="L242" s="396" t="s">
        <v>183</v>
      </c>
      <c r="M242" s="391" t="s">
        <v>902</v>
      </c>
      <c r="N242" s="391" t="s">
        <v>902</v>
      </c>
      <c r="O242" s="396" t="s">
        <v>902</v>
      </c>
      <c r="P242" s="396" t="s">
        <v>902</v>
      </c>
      <c r="Q242" s="390">
        <v>5</v>
      </c>
      <c r="R242" s="390">
        <v>21</v>
      </c>
      <c r="S242" s="390" t="s">
        <v>964</v>
      </c>
      <c r="U242" t="str">
        <f t="shared" si="3"/>
        <v>##</v>
      </c>
    </row>
    <row r="243" spans="1:21" ht="13.5" hidden="1">
      <c r="A243" s="390">
        <v>238</v>
      </c>
      <c r="B243" s="390">
        <v>170</v>
      </c>
      <c r="C243" s="390" t="s">
        <v>902</v>
      </c>
      <c r="F243" s="390">
        <v>3713</v>
      </c>
      <c r="G243" s="390"/>
      <c r="H243" s="392" t="s">
        <v>902</v>
      </c>
      <c r="I243" s="395" t="s">
        <v>902</v>
      </c>
      <c r="J243" s="390" t="s">
        <v>902</v>
      </c>
      <c r="K243" s="396" t="s">
        <v>2199</v>
      </c>
      <c r="L243" s="396" t="s">
        <v>2200</v>
      </c>
      <c r="M243" s="396" t="s">
        <v>902</v>
      </c>
      <c r="N243" s="391" t="s">
        <v>902</v>
      </c>
      <c r="O243" s="396" t="s">
        <v>902</v>
      </c>
      <c r="P243" s="396" t="s">
        <v>902</v>
      </c>
      <c r="Q243" s="390">
        <v>5</v>
      </c>
      <c r="R243" s="390">
        <v>21</v>
      </c>
      <c r="S243" s="390" t="s">
        <v>964</v>
      </c>
      <c r="U243" t="str">
        <f t="shared" si="3"/>
        <v>##</v>
      </c>
    </row>
    <row r="244" spans="1:21" ht="13.5" hidden="1">
      <c r="A244" s="390">
        <v>239</v>
      </c>
      <c r="B244" s="390">
        <v>171</v>
      </c>
      <c r="C244" s="390" t="s">
        <v>902</v>
      </c>
      <c r="F244" s="390">
        <v>3801</v>
      </c>
      <c r="G244" s="394"/>
      <c r="H244" s="392" t="s">
        <v>902</v>
      </c>
      <c r="I244" s="395" t="s">
        <v>902</v>
      </c>
      <c r="J244" s="390" t="s">
        <v>902</v>
      </c>
      <c r="K244" s="396" t="s">
        <v>2201</v>
      </c>
      <c r="L244" s="396" t="s">
        <v>2202</v>
      </c>
      <c r="M244" s="396" t="s">
        <v>902</v>
      </c>
      <c r="N244" s="391" t="s">
        <v>902</v>
      </c>
      <c r="O244" s="396" t="s">
        <v>902</v>
      </c>
      <c r="P244" s="396" t="s">
        <v>902</v>
      </c>
      <c r="Q244" s="390">
        <v>5</v>
      </c>
      <c r="R244" s="390">
        <v>21</v>
      </c>
      <c r="S244" s="390" t="s">
        <v>964</v>
      </c>
      <c r="U244" t="str">
        <f t="shared" si="3"/>
        <v>##</v>
      </c>
    </row>
    <row r="245" spans="1:21" ht="13.5" hidden="1">
      <c r="A245" s="390">
        <v>240</v>
      </c>
      <c r="B245" s="390">
        <v>177</v>
      </c>
      <c r="C245" s="390" t="s">
        <v>902</v>
      </c>
      <c r="F245" s="390">
        <v>3802</v>
      </c>
      <c r="G245" s="390"/>
      <c r="H245" s="392" t="s">
        <v>902</v>
      </c>
      <c r="I245" s="395" t="s">
        <v>902</v>
      </c>
      <c r="J245" s="390" t="s">
        <v>902</v>
      </c>
      <c r="K245" s="396" t="s">
        <v>2203</v>
      </c>
      <c r="L245" s="396" t="s">
        <v>2203</v>
      </c>
      <c r="M245" s="396" t="s">
        <v>902</v>
      </c>
      <c r="N245" s="391" t="s">
        <v>902</v>
      </c>
      <c r="O245" s="396" t="s">
        <v>902</v>
      </c>
      <c r="P245" s="396" t="s">
        <v>902</v>
      </c>
      <c r="Q245" s="390">
        <v>5</v>
      </c>
      <c r="R245" s="390">
        <v>21</v>
      </c>
      <c r="S245" s="390" t="s">
        <v>964</v>
      </c>
      <c r="U245" t="str">
        <f t="shared" si="3"/>
        <v>##</v>
      </c>
    </row>
    <row r="246" spans="1:21" ht="13.5" hidden="1">
      <c r="A246" s="390">
        <v>241</v>
      </c>
      <c r="B246" s="390">
        <v>178</v>
      </c>
      <c r="C246" s="390" t="s">
        <v>902</v>
      </c>
      <c r="F246" s="390">
        <v>3803</v>
      </c>
      <c r="G246" s="390"/>
      <c r="H246" s="392" t="s">
        <v>902</v>
      </c>
      <c r="I246" s="395" t="s">
        <v>902</v>
      </c>
      <c r="J246" s="390" t="s">
        <v>902</v>
      </c>
      <c r="K246" s="396" t="s">
        <v>2204</v>
      </c>
      <c r="L246" s="396" t="s">
        <v>2205</v>
      </c>
      <c r="M246" s="396" t="s">
        <v>902</v>
      </c>
      <c r="N246" s="391" t="s">
        <v>902</v>
      </c>
      <c r="O246" s="396" t="s">
        <v>902</v>
      </c>
      <c r="P246" s="396" t="s">
        <v>902</v>
      </c>
      <c r="Q246" s="390">
        <v>5</v>
      </c>
      <c r="R246" s="390">
        <v>21</v>
      </c>
      <c r="S246" s="390" t="s">
        <v>964</v>
      </c>
      <c r="U246" t="str">
        <f t="shared" si="3"/>
        <v>##</v>
      </c>
    </row>
    <row r="247" spans="1:21" ht="13.5" hidden="1">
      <c r="A247" s="390">
        <v>242</v>
      </c>
      <c r="B247" s="390">
        <v>186</v>
      </c>
      <c r="C247" s="390" t="s">
        <v>902</v>
      </c>
      <c r="F247" s="390">
        <v>3714</v>
      </c>
      <c r="G247" s="390"/>
      <c r="H247" s="392" t="s">
        <v>902</v>
      </c>
      <c r="I247" s="398" t="s">
        <v>902</v>
      </c>
      <c r="K247" s="391" t="s">
        <v>2206</v>
      </c>
      <c r="L247" s="391" t="s">
        <v>1945</v>
      </c>
      <c r="M247" s="391" t="s">
        <v>902</v>
      </c>
      <c r="N247" s="391" t="s">
        <v>902</v>
      </c>
      <c r="O247" s="396" t="s">
        <v>902</v>
      </c>
      <c r="P247" s="391" t="s">
        <v>902</v>
      </c>
      <c r="Q247" s="390">
        <v>5</v>
      </c>
      <c r="R247" s="390">
        <v>21</v>
      </c>
      <c r="S247" s="390" t="s">
        <v>964</v>
      </c>
      <c r="U247" t="str">
        <f t="shared" si="3"/>
        <v>##</v>
      </c>
    </row>
    <row r="248" spans="1:21" ht="13.5" hidden="1">
      <c r="A248" s="390">
        <v>243</v>
      </c>
      <c r="C248" s="390" t="s">
        <v>902</v>
      </c>
      <c r="F248" s="390">
        <v>3505</v>
      </c>
      <c r="G248" s="390"/>
      <c r="H248" s="392" t="s">
        <v>902</v>
      </c>
      <c r="I248" s="398" t="s">
        <v>902</v>
      </c>
      <c r="J248" s="390" t="s">
        <v>902</v>
      </c>
      <c r="K248" s="391" t="s">
        <v>184</v>
      </c>
      <c r="L248" s="391" t="s">
        <v>184</v>
      </c>
      <c r="M248" s="391" t="s">
        <v>902</v>
      </c>
      <c r="N248" s="391" t="s">
        <v>902</v>
      </c>
      <c r="O248" s="396" t="s">
        <v>902</v>
      </c>
      <c r="P248" s="391" t="s">
        <v>902</v>
      </c>
      <c r="Q248" s="390">
        <v>5</v>
      </c>
      <c r="R248" s="390">
        <v>21</v>
      </c>
      <c r="S248" s="390" t="s">
        <v>964</v>
      </c>
      <c r="U248" t="str">
        <f t="shared" si="3"/>
        <v>##</v>
      </c>
    </row>
    <row r="249" spans="1:21" ht="13.5">
      <c r="A249" s="390">
        <v>244</v>
      </c>
      <c r="C249" s="390">
        <v>22263513</v>
      </c>
      <c r="D249" s="390">
        <v>22</v>
      </c>
      <c r="E249" s="390">
        <v>26</v>
      </c>
      <c r="F249" s="390">
        <v>3513</v>
      </c>
      <c r="G249" s="390"/>
      <c r="H249" s="392">
        <v>44758</v>
      </c>
      <c r="I249" s="398" t="s">
        <v>2002</v>
      </c>
      <c r="K249" s="391" t="s">
        <v>1983</v>
      </c>
      <c r="L249" s="391" t="s">
        <v>1984</v>
      </c>
      <c r="M249" s="391">
        <v>263080</v>
      </c>
      <c r="N249" s="391">
        <v>6</v>
      </c>
      <c r="O249" s="396" t="s">
        <v>1937</v>
      </c>
      <c r="P249" s="391" t="s">
        <v>1937</v>
      </c>
      <c r="Q249" s="390">
        <v>5</v>
      </c>
      <c r="R249" s="390">
        <v>21</v>
      </c>
      <c r="S249" s="390" t="s">
        <v>964</v>
      </c>
      <c r="U249">
        <f t="shared" si="3"/>
      </c>
    </row>
    <row r="250" spans="1:21" ht="13.5" hidden="1">
      <c r="A250" s="390">
        <v>245</v>
      </c>
      <c r="C250" s="390" t="s">
        <v>902</v>
      </c>
      <c r="F250" s="390"/>
      <c r="G250" s="390"/>
      <c r="H250" s="392" t="s">
        <v>902</v>
      </c>
      <c r="I250" s="398" t="s">
        <v>902</v>
      </c>
      <c r="J250" s="390" t="s">
        <v>902</v>
      </c>
      <c r="M250" s="391" t="s">
        <v>902</v>
      </c>
      <c r="N250" s="391" t="s">
        <v>902</v>
      </c>
      <c r="O250" s="396" t="s">
        <v>902</v>
      </c>
      <c r="P250" s="391" t="s">
        <v>902</v>
      </c>
      <c r="Q250" s="390">
        <v>5</v>
      </c>
      <c r="R250" s="390">
        <v>21</v>
      </c>
      <c r="S250" s="390" t="s">
        <v>964</v>
      </c>
      <c r="U250" t="str">
        <f t="shared" si="3"/>
        <v>##</v>
      </c>
    </row>
    <row r="251" spans="1:21" ht="13.5" hidden="1">
      <c r="A251" s="390">
        <v>246</v>
      </c>
      <c r="C251" s="390" t="s">
        <v>902</v>
      </c>
      <c r="F251" s="390"/>
      <c r="G251" s="394"/>
      <c r="H251" s="392" t="s">
        <v>902</v>
      </c>
      <c r="I251" s="395" t="s">
        <v>902</v>
      </c>
      <c r="J251" s="390" t="s">
        <v>902</v>
      </c>
      <c r="M251" s="391" t="s">
        <v>902</v>
      </c>
      <c r="N251" s="391" t="s">
        <v>902</v>
      </c>
      <c r="O251" s="396" t="s">
        <v>902</v>
      </c>
      <c r="P251" s="396" t="s">
        <v>902</v>
      </c>
      <c r="Q251" s="390">
        <v>5</v>
      </c>
      <c r="R251" s="390">
        <v>21</v>
      </c>
      <c r="S251" s="390" t="s">
        <v>964</v>
      </c>
      <c r="U251" t="str">
        <f t="shared" si="3"/>
        <v>##</v>
      </c>
    </row>
    <row r="252" spans="1:21" ht="13.5" hidden="1">
      <c r="A252" s="390">
        <v>247</v>
      </c>
      <c r="C252" s="390" t="s">
        <v>902</v>
      </c>
      <c r="F252" s="390"/>
      <c r="G252" s="394"/>
      <c r="H252" s="392" t="s">
        <v>902</v>
      </c>
      <c r="I252" s="395" t="s">
        <v>902</v>
      </c>
      <c r="J252" s="390" t="s">
        <v>902</v>
      </c>
      <c r="K252" s="396"/>
      <c r="L252" s="396"/>
      <c r="M252" s="396" t="s">
        <v>902</v>
      </c>
      <c r="N252" s="391" t="s">
        <v>902</v>
      </c>
      <c r="O252" s="396" t="s">
        <v>902</v>
      </c>
      <c r="P252" s="396" t="s">
        <v>902</v>
      </c>
      <c r="Q252" s="390">
        <v>5</v>
      </c>
      <c r="R252" s="390">
        <v>21</v>
      </c>
      <c r="S252" s="390" t="s">
        <v>964</v>
      </c>
      <c r="U252" t="str">
        <f t="shared" si="3"/>
        <v>##</v>
      </c>
    </row>
    <row r="253" spans="1:21" ht="13.5" hidden="1">
      <c r="A253" s="390">
        <v>248</v>
      </c>
      <c r="C253" s="390" t="s">
        <v>902</v>
      </c>
      <c r="F253" s="390">
        <v>3506</v>
      </c>
      <c r="G253" s="394"/>
      <c r="H253" s="392" t="s">
        <v>902</v>
      </c>
      <c r="I253" s="395" t="s">
        <v>902</v>
      </c>
      <c r="J253" s="390" t="s">
        <v>902</v>
      </c>
      <c r="K253" s="391" t="s">
        <v>2207</v>
      </c>
      <c r="L253" s="391" t="s">
        <v>2208</v>
      </c>
      <c r="M253" s="391" t="s">
        <v>902</v>
      </c>
      <c r="N253" s="391" t="s">
        <v>902</v>
      </c>
      <c r="O253" s="396" t="s">
        <v>902</v>
      </c>
      <c r="P253" s="396" t="s">
        <v>902</v>
      </c>
      <c r="Q253" s="390">
        <v>5</v>
      </c>
      <c r="R253" s="390">
        <v>21</v>
      </c>
      <c r="S253" s="390" t="s">
        <v>964</v>
      </c>
      <c r="U253" t="str">
        <f t="shared" si="3"/>
        <v>##</v>
      </c>
    </row>
    <row r="254" spans="1:21" ht="13.5">
      <c r="A254" s="390">
        <v>249</v>
      </c>
      <c r="C254" s="390">
        <v>22263804</v>
      </c>
      <c r="D254" s="390">
        <v>22</v>
      </c>
      <c r="E254" s="390">
        <v>26</v>
      </c>
      <c r="F254" s="390">
        <v>3804</v>
      </c>
      <c r="G254" s="394"/>
      <c r="H254" s="392">
        <v>44863</v>
      </c>
      <c r="I254" s="395" t="s">
        <v>2098</v>
      </c>
      <c r="J254" s="390">
        <v>6</v>
      </c>
      <c r="K254" s="396" t="s">
        <v>2209</v>
      </c>
      <c r="L254" s="396" t="s">
        <v>2210</v>
      </c>
      <c r="M254" s="396">
        <v>261010</v>
      </c>
      <c r="N254" s="390">
        <v>1</v>
      </c>
      <c r="O254" s="399" t="s">
        <v>1936</v>
      </c>
      <c r="P254" s="399" t="s">
        <v>1936</v>
      </c>
      <c r="Q254" s="390">
        <v>5</v>
      </c>
      <c r="R254" s="390">
        <v>21</v>
      </c>
      <c r="S254" s="390" t="s">
        <v>964</v>
      </c>
      <c r="U254">
        <f t="shared" si="3"/>
      </c>
    </row>
    <row r="255" spans="1:21" ht="13.5">
      <c r="A255" s="390">
        <v>250</v>
      </c>
      <c r="C255" s="390">
        <v>22263715</v>
      </c>
      <c r="D255" s="390">
        <v>22</v>
      </c>
      <c r="E255" s="390">
        <v>26</v>
      </c>
      <c r="F255" s="390">
        <v>3715</v>
      </c>
      <c r="G255" s="394"/>
      <c r="H255" s="392">
        <v>44856</v>
      </c>
      <c r="I255" s="395" t="s">
        <v>2112</v>
      </c>
      <c r="K255" s="396" t="s">
        <v>2211</v>
      </c>
      <c r="L255" s="396" t="s">
        <v>2211</v>
      </c>
      <c r="M255" s="396">
        <v>263080</v>
      </c>
      <c r="N255" s="390">
        <v>6</v>
      </c>
      <c r="O255" s="399" t="s">
        <v>1937</v>
      </c>
      <c r="P255" s="399" t="s">
        <v>1937</v>
      </c>
      <c r="Q255" s="390">
        <v>5</v>
      </c>
      <c r="R255" s="390">
        <v>21</v>
      </c>
      <c r="S255" s="390" t="s">
        <v>964</v>
      </c>
      <c r="U255">
        <f t="shared" si="3"/>
      </c>
    </row>
    <row r="256" spans="1:21" ht="13.5" hidden="1">
      <c r="A256" s="390">
        <v>251</v>
      </c>
      <c r="C256" s="390" t="s">
        <v>902</v>
      </c>
      <c r="F256" s="390"/>
      <c r="G256" s="394"/>
      <c r="H256" s="392" t="s">
        <v>902</v>
      </c>
      <c r="I256" s="395" t="s">
        <v>902</v>
      </c>
      <c r="J256" s="390" t="s">
        <v>902</v>
      </c>
      <c r="M256" s="391" t="s">
        <v>902</v>
      </c>
      <c r="N256" s="391" t="s">
        <v>902</v>
      </c>
      <c r="O256" s="396" t="s">
        <v>902</v>
      </c>
      <c r="P256" s="396" t="s">
        <v>902</v>
      </c>
      <c r="U256" t="str">
        <f t="shared" si="3"/>
        <v>##</v>
      </c>
    </row>
    <row r="257" spans="1:21" ht="13.5" hidden="1">
      <c r="A257" s="390">
        <v>252</v>
      </c>
      <c r="C257" s="390" t="s">
        <v>902</v>
      </c>
      <c r="F257" s="390"/>
      <c r="G257" s="394"/>
      <c r="H257" s="392" t="s">
        <v>902</v>
      </c>
      <c r="I257" s="395" t="s">
        <v>902</v>
      </c>
      <c r="J257" s="390" t="s">
        <v>902</v>
      </c>
      <c r="M257" s="391" t="s">
        <v>902</v>
      </c>
      <c r="N257" s="391" t="s">
        <v>902</v>
      </c>
      <c r="O257" s="396" t="s">
        <v>902</v>
      </c>
      <c r="P257" s="396" t="s">
        <v>902</v>
      </c>
      <c r="U257" t="str">
        <f t="shared" si="3"/>
        <v>##</v>
      </c>
    </row>
    <row r="258" spans="1:21" ht="13.5" hidden="1">
      <c r="A258" s="390">
        <v>253</v>
      </c>
      <c r="C258" s="390" t="s">
        <v>902</v>
      </c>
      <c r="F258" s="390"/>
      <c r="G258" s="394"/>
      <c r="H258" s="392" t="s">
        <v>902</v>
      </c>
      <c r="I258" s="395" t="s">
        <v>902</v>
      </c>
      <c r="J258" s="390" t="s">
        <v>902</v>
      </c>
      <c r="M258" s="391" t="s">
        <v>902</v>
      </c>
      <c r="N258" s="391" t="s">
        <v>902</v>
      </c>
      <c r="O258" s="396" t="s">
        <v>902</v>
      </c>
      <c r="P258" s="396" t="s">
        <v>902</v>
      </c>
      <c r="U258" t="str">
        <f t="shared" si="3"/>
        <v>##</v>
      </c>
    </row>
    <row r="259" spans="1:21" ht="13.5" hidden="1">
      <c r="A259" s="390">
        <v>254</v>
      </c>
      <c r="C259" s="390" t="s">
        <v>902</v>
      </c>
      <c r="F259" s="390"/>
      <c r="G259" s="390"/>
      <c r="H259" s="392" t="s">
        <v>902</v>
      </c>
      <c r="I259" s="398" t="s">
        <v>902</v>
      </c>
      <c r="J259" s="390" t="s">
        <v>902</v>
      </c>
      <c r="M259" s="391" t="s">
        <v>902</v>
      </c>
      <c r="N259" s="391" t="s">
        <v>902</v>
      </c>
      <c r="O259" s="396" t="s">
        <v>902</v>
      </c>
      <c r="P259" s="396" t="s">
        <v>902</v>
      </c>
      <c r="U259" t="str">
        <f t="shared" si="3"/>
        <v>##</v>
      </c>
    </row>
    <row r="260" spans="1:21" ht="13.5" hidden="1">
      <c r="A260" s="390">
        <v>255</v>
      </c>
      <c r="C260" s="390" t="s">
        <v>902</v>
      </c>
      <c r="F260" s="390"/>
      <c r="G260" s="390"/>
      <c r="H260" s="392" t="s">
        <v>902</v>
      </c>
      <c r="I260" s="398" t="s">
        <v>902</v>
      </c>
      <c r="J260" s="390" t="s">
        <v>902</v>
      </c>
      <c r="K260" s="396"/>
      <c r="L260" s="396"/>
      <c r="M260" s="396" t="s">
        <v>902</v>
      </c>
      <c r="N260" s="391" t="s">
        <v>902</v>
      </c>
      <c r="O260" s="396" t="s">
        <v>902</v>
      </c>
      <c r="P260" s="396" t="s">
        <v>902</v>
      </c>
      <c r="U260" t="str">
        <f t="shared" si="3"/>
        <v>##</v>
      </c>
    </row>
    <row r="261" spans="1:21" ht="13.5" hidden="1">
      <c r="A261" s="390">
        <v>256</v>
      </c>
      <c r="C261" s="390" t="s">
        <v>902</v>
      </c>
      <c r="F261" s="390"/>
      <c r="G261" s="390"/>
      <c r="H261" s="392" t="s">
        <v>902</v>
      </c>
      <c r="I261" s="398" t="s">
        <v>902</v>
      </c>
      <c r="J261" s="390" t="s">
        <v>902</v>
      </c>
      <c r="K261" s="396"/>
      <c r="L261" s="396"/>
      <c r="M261" s="396" t="s">
        <v>902</v>
      </c>
      <c r="N261" s="391" t="s">
        <v>902</v>
      </c>
      <c r="O261" s="396" t="s">
        <v>902</v>
      </c>
      <c r="P261" s="396" t="s">
        <v>902</v>
      </c>
      <c r="U261" t="str">
        <f t="shared" si="3"/>
        <v>##</v>
      </c>
    </row>
    <row r="262" spans="1:21" ht="13.5" hidden="1">
      <c r="A262" s="390">
        <v>257</v>
      </c>
      <c r="C262" s="390" t="s">
        <v>902</v>
      </c>
      <c r="F262" s="390"/>
      <c r="G262" s="390"/>
      <c r="H262" s="392" t="s">
        <v>902</v>
      </c>
      <c r="I262" s="395" t="s">
        <v>902</v>
      </c>
      <c r="J262" s="390" t="s">
        <v>902</v>
      </c>
      <c r="K262" s="396"/>
      <c r="L262" s="396"/>
      <c r="M262" s="396" t="s">
        <v>902</v>
      </c>
      <c r="N262" s="391" t="s">
        <v>902</v>
      </c>
      <c r="O262" s="396" t="s">
        <v>902</v>
      </c>
      <c r="P262" s="396" t="s">
        <v>902</v>
      </c>
      <c r="U262" t="str">
        <f t="shared" si="3"/>
        <v>##</v>
      </c>
    </row>
    <row r="263" spans="1:21" ht="13.5" hidden="1">
      <c r="A263" s="390">
        <v>258</v>
      </c>
      <c r="C263" s="390" t="s">
        <v>902</v>
      </c>
      <c r="F263" s="390"/>
      <c r="G263" s="390"/>
      <c r="H263" s="392" t="s">
        <v>902</v>
      </c>
      <c r="I263" s="395" t="s">
        <v>902</v>
      </c>
      <c r="J263" s="390" t="s">
        <v>902</v>
      </c>
      <c r="K263" s="396"/>
      <c r="L263" s="396"/>
      <c r="M263" s="396" t="s">
        <v>902</v>
      </c>
      <c r="N263" s="391" t="s">
        <v>902</v>
      </c>
      <c r="O263" s="396" t="s">
        <v>902</v>
      </c>
      <c r="P263" s="396" t="s">
        <v>902</v>
      </c>
      <c r="U263" t="str">
        <f aca="true" t="shared" si="4" ref="U263:U326">IF(C263="","##",IF(C263=C262,"##",""))</f>
        <v>##</v>
      </c>
    </row>
    <row r="264" spans="1:21" ht="13.5" hidden="1">
      <c r="A264" s="390">
        <v>259</v>
      </c>
      <c r="C264" s="390" t="s">
        <v>902</v>
      </c>
      <c r="F264" s="390"/>
      <c r="G264" s="390"/>
      <c r="H264" s="392" t="s">
        <v>902</v>
      </c>
      <c r="I264" s="398" t="s">
        <v>902</v>
      </c>
      <c r="J264" s="390" t="s">
        <v>902</v>
      </c>
      <c r="K264" s="396"/>
      <c r="L264" s="396"/>
      <c r="M264" s="396" t="s">
        <v>902</v>
      </c>
      <c r="N264" s="391" t="s">
        <v>902</v>
      </c>
      <c r="O264" s="396" t="s">
        <v>902</v>
      </c>
      <c r="P264" s="396" t="s">
        <v>902</v>
      </c>
      <c r="U264" t="str">
        <f t="shared" si="4"/>
        <v>##</v>
      </c>
    </row>
    <row r="265" spans="1:21" ht="13.5" hidden="1">
      <c r="A265" s="390">
        <v>260</v>
      </c>
      <c r="C265" s="390" t="s">
        <v>902</v>
      </c>
      <c r="F265" s="390"/>
      <c r="G265" s="390"/>
      <c r="H265" s="392" t="s">
        <v>902</v>
      </c>
      <c r="I265" s="398" t="s">
        <v>902</v>
      </c>
      <c r="J265" s="390" t="s">
        <v>902</v>
      </c>
      <c r="K265" s="396"/>
      <c r="L265" s="396"/>
      <c r="M265" s="396" t="s">
        <v>902</v>
      </c>
      <c r="N265" s="391" t="s">
        <v>902</v>
      </c>
      <c r="O265" s="396" t="s">
        <v>902</v>
      </c>
      <c r="P265" s="396" t="s">
        <v>902</v>
      </c>
      <c r="U265" t="str">
        <f t="shared" si="4"/>
        <v>##</v>
      </c>
    </row>
    <row r="266" spans="1:21" ht="13.5">
      <c r="A266" s="390">
        <v>261</v>
      </c>
      <c r="B266" s="390">
        <v>181</v>
      </c>
      <c r="C266" s="390">
        <v>22265021</v>
      </c>
      <c r="D266" s="390">
        <v>22</v>
      </c>
      <c r="E266" s="390">
        <v>26</v>
      </c>
      <c r="F266" s="390">
        <v>5021</v>
      </c>
      <c r="G266" s="390"/>
      <c r="H266" s="392">
        <v>44752</v>
      </c>
      <c r="I266" s="398" t="s">
        <v>2212</v>
      </c>
      <c r="J266" s="390">
        <v>30</v>
      </c>
      <c r="K266" s="396" t="s">
        <v>2213</v>
      </c>
      <c r="L266" s="396" t="s">
        <v>984</v>
      </c>
      <c r="M266" s="396">
        <v>261010</v>
      </c>
      <c r="N266" s="391">
        <v>1</v>
      </c>
      <c r="O266" s="396" t="s">
        <v>1936</v>
      </c>
      <c r="P266" s="396" t="s">
        <v>1936</v>
      </c>
      <c r="Q266" s="390">
        <v>1</v>
      </c>
      <c r="R266" s="390">
        <v>70</v>
      </c>
      <c r="S266" s="390" t="s">
        <v>985</v>
      </c>
      <c r="U266">
        <f t="shared" si="4"/>
      </c>
    </row>
    <row r="267" spans="1:21" ht="13.5">
      <c r="A267" s="390">
        <v>262</v>
      </c>
      <c r="B267" s="390">
        <v>182</v>
      </c>
      <c r="C267" s="390">
        <v>22265022</v>
      </c>
      <c r="D267" s="390">
        <v>22</v>
      </c>
      <c r="E267" s="390">
        <v>26</v>
      </c>
      <c r="F267" s="390">
        <v>5022</v>
      </c>
      <c r="G267" s="390"/>
      <c r="H267" s="392">
        <v>44871</v>
      </c>
      <c r="I267" s="398" t="s">
        <v>2143</v>
      </c>
      <c r="J267" s="390">
        <v>2022</v>
      </c>
      <c r="K267" s="396" t="s">
        <v>2214</v>
      </c>
      <c r="L267" s="396" t="s">
        <v>2215</v>
      </c>
      <c r="M267" s="396">
        <v>262020</v>
      </c>
      <c r="N267" s="391">
        <v>2</v>
      </c>
      <c r="O267" s="396" t="s">
        <v>913</v>
      </c>
      <c r="P267" s="396" t="s">
        <v>913</v>
      </c>
      <c r="Q267" s="390">
        <v>1</v>
      </c>
      <c r="R267" s="390">
        <v>70</v>
      </c>
      <c r="S267" s="390" t="s">
        <v>985</v>
      </c>
      <c r="U267">
        <f t="shared" si="4"/>
      </c>
    </row>
    <row r="268" spans="1:21" ht="13.5" hidden="1">
      <c r="A268" s="390">
        <v>263</v>
      </c>
      <c r="B268" s="390">
        <v>183</v>
      </c>
      <c r="F268" s="390">
        <v>5023</v>
      </c>
      <c r="G268" s="390"/>
      <c r="I268" s="395"/>
      <c r="K268" s="391" t="s">
        <v>2216</v>
      </c>
      <c r="L268" s="391" t="s">
        <v>2217</v>
      </c>
      <c r="M268" s="391" t="e">
        <v>#N/A</v>
      </c>
      <c r="N268" s="391" t="e">
        <v>#N/A</v>
      </c>
      <c r="O268" s="396" t="e">
        <v>#N/A</v>
      </c>
      <c r="P268" s="396" t="e">
        <v>#N/A</v>
      </c>
      <c r="Q268" s="390">
        <v>1</v>
      </c>
      <c r="R268" s="390">
        <v>70</v>
      </c>
      <c r="S268" s="390" t="s">
        <v>985</v>
      </c>
      <c r="U268" t="str">
        <f t="shared" si="4"/>
        <v>##</v>
      </c>
    </row>
    <row r="269" spans="1:21" ht="13.5" hidden="1">
      <c r="A269" s="390">
        <v>264</v>
      </c>
      <c r="B269" s="390">
        <v>184</v>
      </c>
      <c r="C269" s="390" t="s">
        <v>902</v>
      </c>
      <c r="F269" s="390">
        <v>5024</v>
      </c>
      <c r="G269" s="390"/>
      <c r="H269" s="392" t="s">
        <v>902</v>
      </c>
      <c r="I269" s="395" t="s">
        <v>902</v>
      </c>
      <c r="J269" s="390" t="s">
        <v>902</v>
      </c>
      <c r="K269" s="396" t="s">
        <v>986</v>
      </c>
      <c r="L269" s="396" t="s">
        <v>987</v>
      </c>
      <c r="M269" s="396" t="s">
        <v>902</v>
      </c>
      <c r="N269" s="391" t="s">
        <v>902</v>
      </c>
      <c r="O269" s="396" t="s">
        <v>902</v>
      </c>
      <c r="P269" s="396" t="s">
        <v>902</v>
      </c>
      <c r="Q269" s="390">
        <v>1</v>
      </c>
      <c r="R269" s="390">
        <v>70</v>
      </c>
      <c r="S269" s="390" t="s">
        <v>985</v>
      </c>
      <c r="U269" t="str">
        <f t="shared" si="4"/>
        <v>##</v>
      </c>
    </row>
    <row r="270" spans="1:21" ht="13.5" hidden="1">
      <c r="A270" s="390">
        <v>265</v>
      </c>
      <c r="B270" s="390">
        <v>184</v>
      </c>
      <c r="C270" s="390" t="s">
        <v>902</v>
      </c>
      <c r="F270" s="390">
        <v>5025</v>
      </c>
      <c r="G270" s="390"/>
      <c r="H270" s="392" t="s">
        <v>902</v>
      </c>
      <c r="I270" s="395" t="s">
        <v>902</v>
      </c>
      <c r="J270" s="390" t="s">
        <v>902</v>
      </c>
      <c r="K270" s="396" t="s">
        <v>2218</v>
      </c>
      <c r="L270" s="396" t="s">
        <v>2219</v>
      </c>
      <c r="M270" s="396" t="s">
        <v>902</v>
      </c>
      <c r="N270" s="391" t="s">
        <v>902</v>
      </c>
      <c r="O270" s="396" t="s">
        <v>902</v>
      </c>
      <c r="P270" s="396" t="s">
        <v>902</v>
      </c>
      <c r="Q270" s="390">
        <v>1</v>
      </c>
      <c r="R270" s="390">
        <v>70</v>
      </c>
      <c r="S270" s="390" t="s">
        <v>985</v>
      </c>
      <c r="U270" t="str">
        <f t="shared" si="4"/>
        <v>##</v>
      </c>
    </row>
    <row r="271" spans="1:21" ht="13.5">
      <c r="A271" s="390">
        <v>266</v>
      </c>
      <c r="C271" s="390">
        <v>22265026</v>
      </c>
      <c r="D271" s="390">
        <v>22</v>
      </c>
      <c r="E271" s="390">
        <v>26</v>
      </c>
      <c r="F271" s="390">
        <v>5026</v>
      </c>
      <c r="G271" s="390"/>
      <c r="H271" s="392">
        <v>44668</v>
      </c>
      <c r="I271" s="395" t="s">
        <v>2095</v>
      </c>
      <c r="J271" s="390">
        <v>2022</v>
      </c>
      <c r="K271" s="396" t="s">
        <v>2220</v>
      </c>
      <c r="L271" s="396" t="s">
        <v>2221</v>
      </c>
      <c r="M271" s="396">
        <v>262020</v>
      </c>
      <c r="N271" s="391">
        <v>2</v>
      </c>
      <c r="O271" s="396" t="s">
        <v>913</v>
      </c>
      <c r="P271" s="396" t="s">
        <v>913</v>
      </c>
      <c r="Q271" s="390">
        <v>1</v>
      </c>
      <c r="R271" s="390">
        <v>70</v>
      </c>
      <c r="S271" s="390" t="s">
        <v>985</v>
      </c>
      <c r="U271">
        <f t="shared" si="4"/>
      </c>
    </row>
    <row r="272" spans="1:21" ht="13.5" hidden="1">
      <c r="A272" s="390">
        <v>267</v>
      </c>
      <c r="C272" s="390" t="s">
        <v>902</v>
      </c>
      <c r="F272" s="390"/>
      <c r="G272" s="390"/>
      <c r="H272" s="392" t="s">
        <v>902</v>
      </c>
      <c r="I272" s="395" t="s">
        <v>902</v>
      </c>
      <c r="J272" s="390" t="s">
        <v>902</v>
      </c>
      <c r="K272" s="396"/>
      <c r="L272" s="396"/>
      <c r="M272" s="396" t="s">
        <v>902</v>
      </c>
      <c r="N272" s="391" t="s">
        <v>902</v>
      </c>
      <c r="O272" s="396" t="s">
        <v>902</v>
      </c>
      <c r="P272" s="396" t="s">
        <v>902</v>
      </c>
      <c r="U272" t="str">
        <f t="shared" si="4"/>
        <v>##</v>
      </c>
    </row>
    <row r="273" spans="1:21" ht="13.5" hidden="1">
      <c r="A273" s="390">
        <v>268</v>
      </c>
      <c r="C273" s="390" t="s">
        <v>902</v>
      </c>
      <c r="F273" s="390"/>
      <c r="G273" s="390"/>
      <c r="H273" s="392" t="s">
        <v>902</v>
      </c>
      <c r="I273" s="395" t="s">
        <v>902</v>
      </c>
      <c r="J273" s="390" t="s">
        <v>902</v>
      </c>
      <c r="K273" s="396"/>
      <c r="L273" s="396"/>
      <c r="M273" s="396" t="s">
        <v>902</v>
      </c>
      <c r="N273" s="391" t="s">
        <v>902</v>
      </c>
      <c r="O273" s="396" t="s">
        <v>902</v>
      </c>
      <c r="P273" s="396" t="s">
        <v>902</v>
      </c>
      <c r="U273" t="str">
        <f t="shared" si="4"/>
        <v>##</v>
      </c>
    </row>
    <row r="274" spans="1:21" ht="13.5" hidden="1">
      <c r="A274" s="390">
        <v>269</v>
      </c>
      <c r="C274" s="390" t="s">
        <v>902</v>
      </c>
      <c r="F274" s="390"/>
      <c r="G274" s="390"/>
      <c r="H274" s="392" t="s">
        <v>902</v>
      </c>
      <c r="I274" s="395" t="s">
        <v>902</v>
      </c>
      <c r="J274" s="390" t="s">
        <v>902</v>
      </c>
      <c r="K274" s="396"/>
      <c r="L274" s="396"/>
      <c r="M274" s="396" t="s">
        <v>902</v>
      </c>
      <c r="N274" s="391" t="s">
        <v>902</v>
      </c>
      <c r="O274" s="396" t="s">
        <v>902</v>
      </c>
      <c r="P274" s="396" t="s">
        <v>902</v>
      </c>
      <c r="U274" t="str">
        <f t="shared" si="4"/>
        <v>##</v>
      </c>
    </row>
    <row r="275" spans="1:21" ht="13.5" hidden="1">
      <c r="A275" s="390">
        <v>270</v>
      </c>
      <c r="C275" s="390" t="s">
        <v>902</v>
      </c>
      <c r="F275" s="390"/>
      <c r="G275" s="390"/>
      <c r="H275" s="392" t="s">
        <v>902</v>
      </c>
      <c r="I275" s="395" t="s">
        <v>902</v>
      </c>
      <c r="J275" s="390" t="s">
        <v>902</v>
      </c>
      <c r="K275" s="396"/>
      <c r="L275" s="396"/>
      <c r="M275" s="396" t="s">
        <v>902</v>
      </c>
      <c r="N275" s="391" t="s">
        <v>902</v>
      </c>
      <c r="O275" s="396" t="s">
        <v>902</v>
      </c>
      <c r="P275" s="396" t="s">
        <v>902</v>
      </c>
      <c r="U275" t="str">
        <f t="shared" si="4"/>
        <v>##</v>
      </c>
    </row>
    <row r="276" spans="1:21" ht="13.5" hidden="1">
      <c r="A276" s="390">
        <v>271</v>
      </c>
      <c r="B276" s="390">
        <v>185</v>
      </c>
      <c r="F276" s="390">
        <v>5041</v>
      </c>
      <c r="G276" s="390"/>
      <c r="H276" s="392" t="s">
        <v>902</v>
      </c>
      <c r="I276" s="398" t="s">
        <v>902</v>
      </c>
      <c r="K276" s="391" t="s">
        <v>2222</v>
      </c>
      <c r="L276" s="391" t="s">
        <v>2223</v>
      </c>
      <c r="M276" s="391" t="s">
        <v>902</v>
      </c>
      <c r="N276" s="391" t="s">
        <v>902</v>
      </c>
      <c r="O276" s="396" t="s">
        <v>902</v>
      </c>
      <c r="P276" s="391" t="s">
        <v>902</v>
      </c>
      <c r="Q276" s="390">
        <v>1</v>
      </c>
      <c r="R276" s="390">
        <v>12</v>
      </c>
      <c r="S276" s="390" t="s">
        <v>914</v>
      </c>
      <c r="U276" t="str">
        <f t="shared" si="4"/>
        <v>##</v>
      </c>
    </row>
    <row r="277" spans="1:21" ht="13.5" hidden="1">
      <c r="A277" s="390">
        <v>272</v>
      </c>
      <c r="C277" s="390" t="s">
        <v>902</v>
      </c>
      <c r="F277" s="390"/>
      <c r="G277" s="390"/>
      <c r="H277" s="392" t="s">
        <v>902</v>
      </c>
      <c r="I277" s="395" t="s">
        <v>902</v>
      </c>
      <c r="J277" s="390" t="s">
        <v>902</v>
      </c>
      <c r="K277" s="397"/>
      <c r="L277" s="397"/>
      <c r="M277" s="396" t="s">
        <v>902</v>
      </c>
      <c r="N277" s="391" t="s">
        <v>902</v>
      </c>
      <c r="O277" s="396" t="s">
        <v>902</v>
      </c>
      <c r="P277" s="396" t="s">
        <v>902</v>
      </c>
      <c r="U277" t="str">
        <f t="shared" si="4"/>
        <v>##</v>
      </c>
    </row>
    <row r="278" spans="1:21" ht="13.5" hidden="1">
      <c r="A278" s="390">
        <v>273</v>
      </c>
      <c r="B278" s="390">
        <v>187</v>
      </c>
      <c r="C278" s="390" t="s">
        <v>902</v>
      </c>
      <c r="F278" s="390"/>
      <c r="G278" s="390"/>
      <c r="H278" s="392" t="s">
        <v>902</v>
      </c>
      <c r="I278" s="395" t="s">
        <v>902</v>
      </c>
      <c r="J278" s="390" t="s">
        <v>902</v>
      </c>
      <c r="K278" s="396"/>
      <c r="L278" s="396"/>
      <c r="M278" s="396" t="s">
        <v>902</v>
      </c>
      <c r="N278" s="391" t="s">
        <v>902</v>
      </c>
      <c r="O278" s="396" t="s">
        <v>902</v>
      </c>
      <c r="P278" s="396" t="s">
        <v>902</v>
      </c>
      <c r="U278" t="str">
        <f t="shared" si="4"/>
        <v>##</v>
      </c>
    </row>
    <row r="279" spans="1:21" ht="13.5" hidden="1">
      <c r="A279" s="390">
        <v>274</v>
      </c>
      <c r="B279" s="390">
        <v>188</v>
      </c>
      <c r="C279" s="390" t="s">
        <v>902</v>
      </c>
      <c r="F279" s="390"/>
      <c r="G279" s="390"/>
      <c r="H279" s="392" t="s">
        <v>902</v>
      </c>
      <c r="I279" s="395" t="s">
        <v>902</v>
      </c>
      <c r="J279" s="390" t="s">
        <v>902</v>
      </c>
      <c r="K279" s="396"/>
      <c r="L279" s="396"/>
      <c r="M279" s="396" t="s">
        <v>902</v>
      </c>
      <c r="N279" s="391" t="s">
        <v>902</v>
      </c>
      <c r="O279" s="396" t="s">
        <v>902</v>
      </c>
      <c r="P279" s="396" t="s">
        <v>902</v>
      </c>
      <c r="U279" t="str">
        <f t="shared" si="4"/>
        <v>##</v>
      </c>
    </row>
    <row r="280" spans="1:21" ht="13.5" hidden="1">
      <c r="A280" s="390">
        <v>275</v>
      </c>
      <c r="B280" s="390">
        <v>189</v>
      </c>
      <c r="C280" s="390" t="s">
        <v>902</v>
      </c>
      <c r="F280" s="390"/>
      <c r="G280" s="390"/>
      <c r="H280" s="392" t="s">
        <v>902</v>
      </c>
      <c r="I280" s="395" t="s">
        <v>902</v>
      </c>
      <c r="J280" s="390" t="s">
        <v>902</v>
      </c>
      <c r="K280" s="396"/>
      <c r="L280" s="396"/>
      <c r="M280" s="396" t="s">
        <v>902</v>
      </c>
      <c r="N280" s="391" t="s">
        <v>902</v>
      </c>
      <c r="O280" s="396" t="s">
        <v>902</v>
      </c>
      <c r="P280" s="396" t="s">
        <v>902</v>
      </c>
      <c r="U280" t="str">
        <f t="shared" si="4"/>
        <v>##</v>
      </c>
    </row>
    <row r="281" spans="1:21" ht="13.5" hidden="1">
      <c r="A281" s="390">
        <v>276</v>
      </c>
      <c r="B281" s="390">
        <v>190</v>
      </c>
      <c r="C281" s="390" t="s">
        <v>902</v>
      </c>
      <c r="F281" s="390"/>
      <c r="G281" s="390"/>
      <c r="H281" s="392" t="s">
        <v>902</v>
      </c>
      <c r="I281" s="395" t="s">
        <v>902</v>
      </c>
      <c r="J281" s="390" t="s">
        <v>902</v>
      </c>
      <c r="K281" s="396" t="s">
        <v>2224</v>
      </c>
      <c r="L281" s="396" t="s">
        <v>2224</v>
      </c>
      <c r="M281" s="396" t="s">
        <v>902</v>
      </c>
      <c r="N281" s="391" t="s">
        <v>902</v>
      </c>
      <c r="O281" s="396" t="s">
        <v>902</v>
      </c>
      <c r="P281" s="396" t="s">
        <v>902</v>
      </c>
      <c r="Q281" s="390">
        <v>1</v>
      </c>
      <c r="R281" s="390">
        <v>33</v>
      </c>
      <c r="S281" s="390" t="s">
        <v>988</v>
      </c>
      <c r="U281" t="str">
        <f t="shared" si="4"/>
        <v>##</v>
      </c>
    </row>
    <row r="282" spans="1:21" ht="13.5" hidden="1">
      <c r="A282" s="390">
        <v>277</v>
      </c>
      <c r="B282" s="390">
        <v>191</v>
      </c>
      <c r="C282" s="390" t="s">
        <v>902</v>
      </c>
      <c r="F282" s="390"/>
      <c r="G282" s="390"/>
      <c r="H282" s="392" t="s">
        <v>902</v>
      </c>
      <c r="I282" s="398" t="s">
        <v>902</v>
      </c>
      <c r="J282" s="390" t="s">
        <v>902</v>
      </c>
      <c r="K282" s="391" t="s">
        <v>2225</v>
      </c>
      <c r="L282" s="391" t="s">
        <v>2226</v>
      </c>
      <c r="M282" s="391" t="s">
        <v>902</v>
      </c>
      <c r="N282" s="391" t="s">
        <v>902</v>
      </c>
      <c r="O282" s="396" t="s">
        <v>902</v>
      </c>
      <c r="P282" s="396" t="s">
        <v>902</v>
      </c>
      <c r="Q282" s="390">
        <v>1</v>
      </c>
      <c r="R282" s="390">
        <v>33</v>
      </c>
      <c r="S282" s="390" t="s">
        <v>988</v>
      </c>
      <c r="U282" t="str">
        <f t="shared" si="4"/>
        <v>##</v>
      </c>
    </row>
    <row r="283" spans="1:21" ht="13.5" hidden="1">
      <c r="A283" s="390">
        <v>278</v>
      </c>
      <c r="B283" s="390">
        <v>192</v>
      </c>
      <c r="C283" s="390" t="s">
        <v>902</v>
      </c>
      <c r="F283" s="390"/>
      <c r="G283" s="390"/>
      <c r="H283" s="392" t="s">
        <v>902</v>
      </c>
      <c r="I283" s="398" t="s">
        <v>902</v>
      </c>
      <c r="K283" s="391" t="s">
        <v>2227</v>
      </c>
      <c r="L283" s="391" t="s">
        <v>2228</v>
      </c>
      <c r="M283" s="391" t="s">
        <v>902</v>
      </c>
      <c r="N283" s="391" t="s">
        <v>902</v>
      </c>
      <c r="O283" s="396" t="s">
        <v>902</v>
      </c>
      <c r="P283" s="391" t="s">
        <v>902</v>
      </c>
      <c r="Q283" s="390">
        <v>1</v>
      </c>
      <c r="R283" s="390">
        <v>33</v>
      </c>
      <c r="S283" s="390" t="s">
        <v>988</v>
      </c>
      <c r="U283" t="str">
        <f t="shared" si="4"/>
        <v>##</v>
      </c>
    </row>
    <row r="284" spans="1:21" ht="13.5" hidden="1">
      <c r="A284" s="390">
        <v>279</v>
      </c>
      <c r="B284" s="390">
        <v>193</v>
      </c>
      <c r="C284" s="390" t="s">
        <v>902</v>
      </c>
      <c r="F284" s="390"/>
      <c r="G284" s="390"/>
      <c r="H284" s="392" t="s">
        <v>902</v>
      </c>
      <c r="I284" s="398"/>
      <c r="J284" s="390" t="s">
        <v>902</v>
      </c>
      <c r="O284" s="396" t="s">
        <v>902</v>
      </c>
      <c r="U284" t="str">
        <f t="shared" si="4"/>
        <v>##</v>
      </c>
    </row>
    <row r="285" spans="1:21" ht="13.5" hidden="1">
      <c r="A285" s="390">
        <v>280</v>
      </c>
      <c r="C285" s="390" t="s">
        <v>902</v>
      </c>
      <c r="F285" s="390"/>
      <c r="G285" s="390"/>
      <c r="H285" s="392" t="s">
        <v>902</v>
      </c>
      <c r="I285" s="398"/>
      <c r="J285" s="390" t="s">
        <v>902</v>
      </c>
      <c r="O285" s="396" t="s">
        <v>902</v>
      </c>
      <c r="U285" t="str">
        <f t="shared" si="4"/>
        <v>##</v>
      </c>
    </row>
    <row r="286" spans="1:21" ht="13.5" hidden="1">
      <c r="A286" s="390">
        <v>281</v>
      </c>
      <c r="C286" s="390" t="s">
        <v>902</v>
      </c>
      <c r="F286" s="390"/>
      <c r="G286" s="390"/>
      <c r="I286" s="395"/>
      <c r="K286" s="397"/>
      <c r="L286" s="397"/>
      <c r="M286" s="396"/>
      <c r="O286" s="396"/>
      <c r="P286" s="396"/>
      <c r="U286" t="str">
        <f t="shared" si="4"/>
        <v>##</v>
      </c>
    </row>
    <row r="287" spans="1:21" ht="13.5" hidden="1">
      <c r="A287" s="390">
        <v>282</v>
      </c>
      <c r="C287" s="390" t="s">
        <v>902</v>
      </c>
      <c r="F287" s="390"/>
      <c r="G287" s="390"/>
      <c r="I287" s="395"/>
      <c r="K287" s="396"/>
      <c r="L287" s="396"/>
      <c r="M287" s="396"/>
      <c r="O287" s="396"/>
      <c r="P287" s="396"/>
      <c r="U287" t="str">
        <f t="shared" si="4"/>
        <v>##</v>
      </c>
    </row>
    <row r="288" spans="1:21" ht="13.5" hidden="1">
      <c r="A288" s="390">
        <v>283</v>
      </c>
      <c r="C288" s="390" t="s">
        <v>902</v>
      </c>
      <c r="F288" s="390"/>
      <c r="G288" s="390"/>
      <c r="I288" s="395"/>
      <c r="K288" s="396"/>
      <c r="L288" s="396"/>
      <c r="M288" s="396"/>
      <c r="O288" s="396"/>
      <c r="P288" s="396"/>
      <c r="U288" t="str">
        <f t="shared" si="4"/>
        <v>##</v>
      </c>
    </row>
    <row r="289" spans="1:21" ht="13.5" hidden="1">
      <c r="A289" s="390">
        <v>284</v>
      </c>
      <c r="C289" s="390" t="s">
        <v>902</v>
      </c>
      <c r="F289" s="390"/>
      <c r="G289" s="390"/>
      <c r="I289" s="398"/>
      <c r="O289" s="396"/>
      <c r="P289" s="396"/>
      <c r="U289" t="str">
        <f t="shared" si="4"/>
        <v>##</v>
      </c>
    </row>
    <row r="290" spans="1:21" ht="13.5" hidden="1">
      <c r="A290" s="390">
        <v>285</v>
      </c>
      <c r="C290" s="390" t="s">
        <v>902</v>
      </c>
      <c r="F290" s="390"/>
      <c r="G290" s="390"/>
      <c r="I290" s="395"/>
      <c r="K290" s="397"/>
      <c r="L290" s="396"/>
      <c r="M290" s="396"/>
      <c r="O290" s="396"/>
      <c r="P290" s="396"/>
      <c r="U290" t="str">
        <f t="shared" si="4"/>
        <v>##</v>
      </c>
    </row>
    <row r="291" spans="1:21" ht="13.5" hidden="1">
      <c r="A291" s="390">
        <v>286</v>
      </c>
      <c r="C291" s="390" t="s">
        <v>902</v>
      </c>
      <c r="F291" s="390"/>
      <c r="G291" s="390"/>
      <c r="I291" s="395"/>
      <c r="K291" s="396"/>
      <c r="L291" s="396"/>
      <c r="M291" s="396"/>
      <c r="O291" s="396"/>
      <c r="P291" s="396"/>
      <c r="U291" t="str">
        <f t="shared" si="4"/>
        <v>##</v>
      </c>
    </row>
    <row r="292" spans="1:21" ht="13.5" hidden="1">
      <c r="A292" s="390">
        <v>287</v>
      </c>
      <c r="C292" s="390" t="s">
        <v>902</v>
      </c>
      <c r="F292" s="390"/>
      <c r="G292" s="390"/>
      <c r="I292" s="395"/>
      <c r="K292" s="396"/>
      <c r="L292" s="396"/>
      <c r="M292" s="396"/>
      <c r="O292" s="396"/>
      <c r="P292" s="396"/>
      <c r="U292" t="str">
        <f t="shared" si="4"/>
        <v>##</v>
      </c>
    </row>
    <row r="293" spans="1:21" ht="13.5" hidden="1">
      <c r="A293" s="390">
        <v>288</v>
      </c>
      <c r="C293" s="390" t="s">
        <v>902</v>
      </c>
      <c r="F293" s="390"/>
      <c r="G293" s="390"/>
      <c r="I293" s="395"/>
      <c r="K293" s="396"/>
      <c r="L293" s="396"/>
      <c r="M293" s="396"/>
      <c r="O293" s="396"/>
      <c r="P293" s="396"/>
      <c r="U293" t="str">
        <f t="shared" si="4"/>
        <v>##</v>
      </c>
    </row>
    <row r="294" spans="1:21" ht="13.5" hidden="1">
      <c r="A294" s="390">
        <v>289</v>
      </c>
      <c r="C294" s="390" t="s">
        <v>902</v>
      </c>
      <c r="F294" s="390"/>
      <c r="G294" s="390"/>
      <c r="I294" s="395"/>
      <c r="K294" s="396"/>
      <c r="L294" s="396"/>
      <c r="M294" s="396"/>
      <c r="O294" s="396"/>
      <c r="P294" s="396"/>
      <c r="U294" t="str">
        <f t="shared" si="4"/>
        <v>##</v>
      </c>
    </row>
    <row r="295" spans="1:21" ht="13.5" hidden="1">
      <c r="A295" s="390">
        <v>290</v>
      </c>
      <c r="C295" s="390" t="s">
        <v>902</v>
      </c>
      <c r="F295" s="390"/>
      <c r="G295" s="390"/>
      <c r="I295" s="395"/>
      <c r="K295" s="396"/>
      <c r="L295" s="396"/>
      <c r="M295" s="396"/>
      <c r="O295" s="396"/>
      <c r="P295" s="396"/>
      <c r="U295" t="str">
        <f t="shared" si="4"/>
        <v>##</v>
      </c>
    </row>
    <row r="296" spans="1:21" ht="13.5" hidden="1">
      <c r="A296" s="390">
        <v>291</v>
      </c>
      <c r="C296" s="390" t="s">
        <v>902</v>
      </c>
      <c r="F296" s="390"/>
      <c r="G296" s="390"/>
      <c r="I296" s="395"/>
      <c r="K296" s="397"/>
      <c r="L296" s="397"/>
      <c r="M296" s="396"/>
      <c r="O296" s="396"/>
      <c r="P296" s="396"/>
      <c r="U296" t="str">
        <f t="shared" si="4"/>
        <v>##</v>
      </c>
    </row>
    <row r="297" spans="1:21" ht="13.5" hidden="1">
      <c r="A297" s="390">
        <v>292</v>
      </c>
      <c r="C297" s="390" t="s">
        <v>902</v>
      </c>
      <c r="F297" s="390"/>
      <c r="G297" s="390"/>
      <c r="I297" s="398"/>
      <c r="O297" s="396"/>
      <c r="P297" s="396"/>
      <c r="U297" t="str">
        <f t="shared" si="4"/>
        <v>##</v>
      </c>
    </row>
    <row r="298" spans="1:21" ht="13.5" hidden="1">
      <c r="A298" s="390">
        <v>293</v>
      </c>
      <c r="C298" s="390" t="s">
        <v>902</v>
      </c>
      <c r="F298" s="390"/>
      <c r="G298" s="390"/>
      <c r="I298" s="398"/>
      <c r="O298" s="396"/>
      <c r="P298" s="396"/>
      <c r="U298" t="str">
        <f t="shared" si="4"/>
        <v>##</v>
      </c>
    </row>
    <row r="299" spans="1:21" ht="13.5" hidden="1">
      <c r="A299" s="390">
        <v>294</v>
      </c>
      <c r="C299" s="390" t="s">
        <v>902</v>
      </c>
      <c r="F299" s="390"/>
      <c r="G299" s="390"/>
      <c r="I299" s="398"/>
      <c r="O299" s="396"/>
      <c r="P299" s="396"/>
      <c r="U299" t="str">
        <f t="shared" si="4"/>
        <v>##</v>
      </c>
    </row>
    <row r="300" spans="1:21" ht="13.5" hidden="1">
      <c r="A300" s="390">
        <v>295</v>
      </c>
      <c r="C300" s="390" t="s">
        <v>902</v>
      </c>
      <c r="F300" s="390"/>
      <c r="G300" s="390"/>
      <c r="I300" s="395"/>
      <c r="K300" s="396"/>
      <c r="L300" s="396"/>
      <c r="M300" s="396"/>
      <c r="O300" s="396"/>
      <c r="P300" s="396"/>
      <c r="U300" t="str">
        <f t="shared" si="4"/>
        <v>##</v>
      </c>
    </row>
    <row r="301" spans="1:21" ht="13.5" hidden="1">
      <c r="A301" s="390">
        <v>296</v>
      </c>
      <c r="C301" s="390" t="s">
        <v>902</v>
      </c>
      <c r="F301" s="390"/>
      <c r="G301" s="390"/>
      <c r="I301" s="395"/>
      <c r="K301" s="396"/>
      <c r="L301" s="396"/>
      <c r="M301" s="396"/>
      <c r="O301" s="396"/>
      <c r="P301" s="396"/>
      <c r="U301" t="str">
        <f t="shared" si="4"/>
        <v>##</v>
      </c>
    </row>
    <row r="302" spans="1:21" ht="13.5" hidden="1">
      <c r="A302" s="390">
        <v>297</v>
      </c>
      <c r="C302" s="390" t="s">
        <v>902</v>
      </c>
      <c r="F302" s="390"/>
      <c r="G302" s="390"/>
      <c r="I302" s="395"/>
      <c r="K302" s="396"/>
      <c r="L302" s="396"/>
      <c r="M302" s="396"/>
      <c r="O302" s="396"/>
      <c r="P302" s="396"/>
      <c r="U302" t="str">
        <f t="shared" si="4"/>
        <v>##</v>
      </c>
    </row>
    <row r="303" spans="1:21" ht="13.5" hidden="1">
      <c r="A303" s="390">
        <v>298</v>
      </c>
      <c r="C303" s="390" t="s">
        <v>902</v>
      </c>
      <c r="F303" s="390"/>
      <c r="G303" s="390"/>
      <c r="I303" s="395"/>
      <c r="K303" s="396"/>
      <c r="L303" s="396"/>
      <c r="M303" s="396"/>
      <c r="O303" s="396"/>
      <c r="P303" s="396"/>
      <c r="U303" t="str">
        <f t="shared" si="4"/>
        <v>##</v>
      </c>
    </row>
    <row r="304" spans="1:21" ht="13.5" hidden="1">
      <c r="A304" s="390">
        <v>299</v>
      </c>
      <c r="C304" s="390" t="s">
        <v>902</v>
      </c>
      <c r="F304" s="390"/>
      <c r="G304" s="390"/>
      <c r="I304" s="395"/>
      <c r="K304" s="396"/>
      <c r="L304" s="396"/>
      <c r="M304" s="396"/>
      <c r="O304" s="396"/>
      <c r="P304" s="396"/>
      <c r="U304" t="str">
        <f t="shared" si="4"/>
        <v>##</v>
      </c>
    </row>
    <row r="305" spans="1:21" ht="13.5" hidden="1">
      <c r="A305" s="390">
        <v>300</v>
      </c>
      <c r="C305" s="390" t="s">
        <v>902</v>
      </c>
      <c r="F305" s="390"/>
      <c r="G305" s="390"/>
      <c r="I305" s="398"/>
      <c r="K305" s="396"/>
      <c r="L305" s="396"/>
      <c r="M305" s="396"/>
      <c r="O305" s="396"/>
      <c r="P305" s="396"/>
      <c r="U305" t="str">
        <f t="shared" si="4"/>
        <v>##</v>
      </c>
    </row>
    <row r="306" spans="1:21" ht="13.5" hidden="1">
      <c r="A306" s="390">
        <v>301</v>
      </c>
      <c r="C306" s="390" t="s">
        <v>902</v>
      </c>
      <c r="F306" s="390"/>
      <c r="G306" s="390"/>
      <c r="I306" s="395"/>
      <c r="K306" s="396"/>
      <c r="L306" s="396"/>
      <c r="M306" s="396"/>
      <c r="O306" s="396"/>
      <c r="P306" s="396"/>
      <c r="U306" t="str">
        <f t="shared" si="4"/>
        <v>##</v>
      </c>
    </row>
    <row r="307" spans="1:21" ht="13.5" hidden="1">
      <c r="A307" s="390">
        <v>302</v>
      </c>
      <c r="C307" s="390" t="s">
        <v>902</v>
      </c>
      <c r="F307" s="390"/>
      <c r="G307" s="390"/>
      <c r="I307" s="395"/>
      <c r="K307" s="396"/>
      <c r="L307" s="396"/>
      <c r="M307" s="396"/>
      <c r="O307" s="396"/>
      <c r="P307" s="396"/>
      <c r="U307" t="str">
        <f t="shared" si="4"/>
        <v>##</v>
      </c>
    </row>
    <row r="308" spans="1:21" ht="13.5" hidden="1">
      <c r="A308" s="390">
        <v>303</v>
      </c>
      <c r="C308" s="390" t="s">
        <v>902</v>
      </c>
      <c r="F308" s="390"/>
      <c r="G308" s="390"/>
      <c r="I308" s="395"/>
      <c r="K308" s="396"/>
      <c r="L308" s="396"/>
      <c r="M308" s="396"/>
      <c r="O308" s="396"/>
      <c r="P308" s="396"/>
      <c r="U308" t="str">
        <f t="shared" si="4"/>
        <v>##</v>
      </c>
    </row>
    <row r="309" spans="1:21" ht="13.5" hidden="1">
      <c r="A309" s="390">
        <v>304</v>
      </c>
      <c r="C309" s="390" t="s">
        <v>902</v>
      </c>
      <c r="F309" s="390"/>
      <c r="G309" s="390"/>
      <c r="I309" s="395"/>
      <c r="K309" s="396"/>
      <c r="L309" s="396"/>
      <c r="M309" s="396"/>
      <c r="O309" s="396"/>
      <c r="P309" s="396"/>
      <c r="U309" t="str">
        <f t="shared" si="4"/>
        <v>##</v>
      </c>
    </row>
    <row r="310" spans="1:21" ht="13.5" hidden="1">
      <c r="A310" s="390">
        <v>305</v>
      </c>
      <c r="C310" s="390" t="s">
        <v>902</v>
      </c>
      <c r="F310" s="390"/>
      <c r="G310" s="390"/>
      <c r="I310" s="395"/>
      <c r="K310" s="396"/>
      <c r="L310" s="396"/>
      <c r="M310" s="396"/>
      <c r="O310" s="396"/>
      <c r="P310" s="396"/>
      <c r="U310" t="str">
        <f t="shared" si="4"/>
        <v>##</v>
      </c>
    </row>
    <row r="311" spans="1:21" ht="13.5" hidden="1">
      <c r="A311" s="390">
        <v>306</v>
      </c>
      <c r="C311" s="390" t="s">
        <v>902</v>
      </c>
      <c r="F311" s="390"/>
      <c r="G311" s="390"/>
      <c r="I311" s="398"/>
      <c r="K311" s="396"/>
      <c r="L311" s="396"/>
      <c r="M311" s="396"/>
      <c r="O311" s="396"/>
      <c r="P311" s="396"/>
      <c r="U311" t="str">
        <f t="shared" si="4"/>
        <v>##</v>
      </c>
    </row>
    <row r="312" spans="1:21" ht="13.5" hidden="1">
      <c r="A312" s="390">
        <v>307</v>
      </c>
      <c r="C312" s="390" t="s">
        <v>902</v>
      </c>
      <c r="F312" s="390"/>
      <c r="G312" s="390"/>
      <c r="I312" s="395"/>
      <c r="K312" s="396"/>
      <c r="L312" s="396"/>
      <c r="M312" s="396"/>
      <c r="O312" s="396"/>
      <c r="P312" s="396"/>
      <c r="U312" t="str">
        <f t="shared" si="4"/>
        <v>##</v>
      </c>
    </row>
    <row r="313" spans="1:21" ht="13.5" hidden="1">
      <c r="A313" s="390">
        <v>308</v>
      </c>
      <c r="C313" s="390" t="s">
        <v>902</v>
      </c>
      <c r="F313" s="390"/>
      <c r="G313" s="390"/>
      <c r="I313" s="395"/>
      <c r="K313" s="396"/>
      <c r="L313" s="396"/>
      <c r="M313" s="396"/>
      <c r="O313" s="396"/>
      <c r="P313" s="396"/>
      <c r="U313" t="str">
        <f t="shared" si="4"/>
        <v>##</v>
      </c>
    </row>
    <row r="314" spans="1:21" ht="13.5" hidden="1">
      <c r="A314" s="390">
        <v>309</v>
      </c>
      <c r="C314" s="390" t="s">
        <v>902</v>
      </c>
      <c r="F314" s="390"/>
      <c r="G314" s="390"/>
      <c r="I314" s="395"/>
      <c r="K314" s="396"/>
      <c r="L314" s="396"/>
      <c r="M314" s="396"/>
      <c r="O314" s="396"/>
      <c r="P314" s="396"/>
      <c r="U314" t="str">
        <f t="shared" si="4"/>
        <v>##</v>
      </c>
    </row>
    <row r="315" spans="1:21" ht="13.5" hidden="1">
      <c r="A315" s="390">
        <v>310</v>
      </c>
      <c r="C315" s="390" t="s">
        <v>902</v>
      </c>
      <c r="F315" s="390"/>
      <c r="G315" s="390"/>
      <c r="I315" s="395"/>
      <c r="K315" s="396"/>
      <c r="L315" s="396"/>
      <c r="M315" s="396"/>
      <c r="O315" s="396"/>
      <c r="P315" s="396"/>
      <c r="U315" t="str">
        <f t="shared" si="4"/>
        <v>##</v>
      </c>
    </row>
    <row r="316" spans="1:21" ht="13.5" hidden="1">
      <c r="A316" s="390">
        <v>311</v>
      </c>
      <c r="B316" s="390">
        <v>194</v>
      </c>
      <c r="C316" s="390" t="s">
        <v>902</v>
      </c>
      <c r="F316" s="390"/>
      <c r="G316" s="390"/>
      <c r="H316" s="392" t="s">
        <v>902</v>
      </c>
      <c r="I316" s="395"/>
      <c r="J316" s="390">
        <v>98</v>
      </c>
      <c r="K316" s="396" t="s">
        <v>2229</v>
      </c>
      <c r="L316" s="396" t="s">
        <v>989</v>
      </c>
      <c r="M316" s="396"/>
      <c r="O316" s="396" t="s">
        <v>902</v>
      </c>
      <c r="P316" s="396" t="s">
        <v>902</v>
      </c>
      <c r="Q316" s="390">
        <v>2</v>
      </c>
      <c r="R316" s="390">
        <v>42</v>
      </c>
      <c r="S316" s="390" t="s">
        <v>990</v>
      </c>
      <c r="U316" t="str">
        <f t="shared" si="4"/>
        <v>##</v>
      </c>
    </row>
    <row r="317" spans="1:21" ht="13.5" hidden="1">
      <c r="A317" s="390">
        <v>312</v>
      </c>
      <c r="B317" s="390">
        <v>195</v>
      </c>
      <c r="C317" s="390" t="s">
        <v>902</v>
      </c>
      <c r="E317" s="390">
        <v>49</v>
      </c>
      <c r="F317" s="390"/>
      <c r="G317" s="390"/>
      <c r="H317" s="392">
        <v>45066</v>
      </c>
      <c r="I317" s="395">
        <v>45066</v>
      </c>
      <c r="J317" s="390">
        <v>98</v>
      </c>
      <c r="K317" s="396" t="s">
        <v>2230</v>
      </c>
      <c r="L317" s="396" t="s">
        <v>991</v>
      </c>
      <c r="M317" s="396"/>
      <c r="N317" s="391">
        <v>1</v>
      </c>
      <c r="O317" s="396" t="s">
        <v>1936</v>
      </c>
      <c r="P317" s="396" t="s">
        <v>902</v>
      </c>
      <c r="Q317" s="390">
        <v>2</v>
      </c>
      <c r="R317" s="390">
        <v>42</v>
      </c>
      <c r="S317" s="390" t="s">
        <v>990</v>
      </c>
      <c r="U317" t="str">
        <f t="shared" si="4"/>
        <v>##</v>
      </c>
    </row>
    <row r="318" spans="1:21" ht="13.5" hidden="1">
      <c r="A318" s="390">
        <v>313</v>
      </c>
      <c r="B318" s="390">
        <v>196</v>
      </c>
      <c r="C318" s="390" t="s">
        <v>902</v>
      </c>
      <c r="E318" s="390">
        <v>49</v>
      </c>
      <c r="F318" s="390"/>
      <c r="G318" s="390"/>
      <c r="H318" s="392">
        <v>45067</v>
      </c>
      <c r="I318" s="395">
        <v>45067</v>
      </c>
      <c r="J318" s="390">
        <v>98</v>
      </c>
      <c r="K318" s="396" t="s">
        <v>2230</v>
      </c>
      <c r="L318" s="396" t="s">
        <v>991</v>
      </c>
      <c r="M318" s="397"/>
      <c r="N318" s="391">
        <v>1</v>
      </c>
      <c r="O318" s="396" t="s">
        <v>1936</v>
      </c>
      <c r="P318" s="396" t="s">
        <v>902</v>
      </c>
      <c r="Q318" s="390">
        <v>2</v>
      </c>
      <c r="R318" s="390">
        <v>42</v>
      </c>
      <c r="S318" s="390" t="s">
        <v>990</v>
      </c>
      <c r="U318" t="str">
        <f t="shared" si="4"/>
        <v>##</v>
      </c>
    </row>
    <row r="319" spans="1:21" ht="13.5" hidden="1">
      <c r="A319" s="390">
        <v>314</v>
      </c>
      <c r="B319" s="390">
        <v>197</v>
      </c>
      <c r="C319" s="390" t="s">
        <v>902</v>
      </c>
      <c r="E319" s="390">
        <v>49</v>
      </c>
      <c r="F319" s="390"/>
      <c r="G319" s="390"/>
      <c r="H319" s="392">
        <v>45068</v>
      </c>
      <c r="I319" s="395">
        <v>45068</v>
      </c>
      <c r="J319" s="390">
        <v>98</v>
      </c>
      <c r="K319" s="396" t="s">
        <v>2230</v>
      </c>
      <c r="L319" s="396" t="s">
        <v>991</v>
      </c>
      <c r="M319" s="396"/>
      <c r="N319" s="391">
        <v>1</v>
      </c>
      <c r="O319" s="396" t="s">
        <v>1936</v>
      </c>
      <c r="P319" s="396" t="s">
        <v>902</v>
      </c>
      <c r="Q319" s="390">
        <v>2</v>
      </c>
      <c r="R319" s="390">
        <v>42</v>
      </c>
      <c r="S319" s="390" t="s">
        <v>990</v>
      </c>
      <c r="U319" t="str">
        <f t="shared" si="4"/>
        <v>##</v>
      </c>
    </row>
    <row r="320" spans="1:21" ht="13.5" hidden="1">
      <c r="A320" s="390">
        <v>315</v>
      </c>
      <c r="B320" s="390">
        <v>198</v>
      </c>
      <c r="C320" s="390" t="s">
        <v>902</v>
      </c>
      <c r="E320" s="390">
        <v>49</v>
      </c>
      <c r="F320" s="390"/>
      <c r="G320" s="390"/>
      <c r="H320" s="392">
        <v>45069</v>
      </c>
      <c r="I320" s="395">
        <v>45069</v>
      </c>
      <c r="J320" s="390">
        <v>98</v>
      </c>
      <c r="K320" s="396" t="s">
        <v>2230</v>
      </c>
      <c r="L320" s="396" t="s">
        <v>991</v>
      </c>
      <c r="M320" s="396"/>
      <c r="N320" s="391">
        <v>1</v>
      </c>
      <c r="O320" s="396" t="s">
        <v>1936</v>
      </c>
      <c r="P320" s="396" t="s">
        <v>902</v>
      </c>
      <c r="Q320" s="390">
        <v>2</v>
      </c>
      <c r="R320" s="390">
        <v>42</v>
      </c>
      <c r="S320" s="390" t="s">
        <v>990</v>
      </c>
      <c r="U320" t="str">
        <f t="shared" si="4"/>
        <v>##</v>
      </c>
    </row>
    <row r="321" spans="1:21" ht="13.5" hidden="1">
      <c r="A321" s="390">
        <v>316</v>
      </c>
      <c r="B321" s="390">
        <v>199</v>
      </c>
      <c r="C321" s="390" t="s">
        <v>902</v>
      </c>
      <c r="E321" s="390">
        <v>49</v>
      </c>
      <c r="F321" s="390"/>
      <c r="G321" s="390"/>
      <c r="H321" s="392">
        <v>45090</v>
      </c>
      <c r="I321" s="395">
        <v>45090</v>
      </c>
      <c r="J321" s="390">
        <v>53</v>
      </c>
      <c r="K321" s="396" t="s">
        <v>2231</v>
      </c>
      <c r="L321" s="396" t="s">
        <v>2232</v>
      </c>
      <c r="M321" s="396"/>
      <c r="N321" s="391">
        <v>1</v>
      </c>
      <c r="O321" s="396" t="s">
        <v>1936</v>
      </c>
      <c r="P321" s="396" t="s">
        <v>902</v>
      </c>
      <c r="Q321" s="390">
        <v>2</v>
      </c>
      <c r="R321" s="390">
        <v>42</v>
      </c>
      <c r="S321" s="390" t="s">
        <v>990</v>
      </c>
      <c r="U321" t="str">
        <f t="shared" si="4"/>
        <v>##</v>
      </c>
    </row>
    <row r="322" spans="1:21" ht="13.5" hidden="1">
      <c r="A322" s="390">
        <v>317</v>
      </c>
      <c r="B322" s="390">
        <v>200</v>
      </c>
      <c r="C322" s="390" t="s">
        <v>902</v>
      </c>
      <c r="F322" s="390"/>
      <c r="G322" s="390"/>
      <c r="H322" s="392" t="s">
        <v>902</v>
      </c>
      <c r="I322" s="395"/>
      <c r="J322" s="390">
        <v>83</v>
      </c>
      <c r="K322" s="396" t="s">
        <v>992</v>
      </c>
      <c r="L322" s="396" t="s">
        <v>993</v>
      </c>
      <c r="M322" s="396"/>
      <c r="O322" s="396" t="s">
        <v>902</v>
      </c>
      <c r="P322" s="396" t="s">
        <v>902</v>
      </c>
      <c r="Q322" s="390">
        <v>2</v>
      </c>
      <c r="R322" s="390">
        <v>42</v>
      </c>
      <c r="S322" s="390" t="s">
        <v>990</v>
      </c>
      <c r="U322" t="str">
        <f t="shared" si="4"/>
        <v>##</v>
      </c>
    </row>
    <row r="323" spans="1:21" ht="13.5" hidden="1">
      <c r="A323" s="390">
        <v>318</v>
      </c>
      <c r="B323" s="390">
        <v>201</v>
      </c>
      <c r="C323" s="390" t="s">
        <v>902</v>
      </c>
      <c r="F323" s="390"/>
      <c r="G323" s="390"/>
      <c r="H323" s="392" t="s">
        <v>902</v>
      </c>
      <c r="I323" s="395"/>
      <c r="J323" s="390" t="s">
        <v>902</v>
      </c>
      <c r="K323" s="396" t="s">
        <v>2233</v>
      </c>
      <c r="L323" s="396" t="s">
        <v>2234</v>
      </c>
      <c r="M323" s="396"/>
      <c r="O323" s="396" t="s">
        <v>902</v>
      </c>
      <c r="P323" s="396" t="s">
        <v>902</v>
      </c>
      <c r="Q323" s="390">
        <v>2</v>
      </c>
      <c r="R323" s="390">
        <v>42</v>
      </c>
      <c r="S323" s="390" t="s">
        <v>990</v>
      </c>
      <c r="U323" t="str">
        <f t="shared" si="4"/>
        <v>##</v>
      </c>
    </row>
    <row r="324" spans="1:21" ht="13.5" hidden="1">
      <c r="A324" s="390">
        <v>319</v>
      </c>
      <c r="B324" s="390">
        <v>202</v>
      </c>
      <c r="C324" s="390" t="s">
        <v>902</v>
      </c>
      <c r="F324" s="390"/>
      <c r="G324" s="390"/>
      <c r="H324" s="392" t="s">
        <v>902</v>
      </c>
      <c r="I324" s="395"/>
      <c r="J324" s="390" t="s">
        <v>902</v>
      </c>
      <c r="K324" s="396" t="s">
        <v>2233</v>
      </c>
      <c r="L324" s="396" t="s">
        <v>2234</v>
      </c>
      <c r="M324" s="396"/>
      <c r="O324" s="396" t="s">
        <v>902</v>
      </c>
      <c r="P324" s="396" t="s">
        <v>902</v>
      </c>
      <c r="Q324" s="390">
        <v>2</v>
      </c>
      <c r="R324" s="390">
        <v>42</v>
      </c>
      <c r="S324" s="390" t="s">
        <v>990</v>
      </c>
      <c r="U324" t="str">
        <f t="shared" si="4"/>
        <v>##</v>
      </c>
    </row>
    <row r="325" spans="1:21" ht="13.5" hidden="1">
      <c r="A325" s="390">
        <v>320</v>
      </c>
      <c r="B325" s="390">
        <v>203</v>
      </c>
      <c r="C325" s="390" t="s">
        <v>902</v>
      </c>
      <c r="F325" s="390"/>
      <c r="G325" s="390"/>
      <c r="H325" s="392" t="s">
        <v>902</v>
      </c>
      <c r="I325" s="398"/>
      <c r="J325" s="390" t="s">
        <v>902</v>
      </c>
      <c r="K325" s="396" t="s">
        <v>2233</v>
      </c>
      <c r="L325" s="396" t="s">
        <v>2234</v>
      </c>
      <c r="M325" s="396"/>
      <c r="O325" s="396" t="s">
        <v>902</v>
      </c>
      <c r="P325" s="396" t="s">
        <v>902</v>
      </c>
      <c r="Q325" s="390">
        <v>2</v>
      </c>
      <c r="R325" s="390">
        <v>42</v>
      </c>
      <c r="S325" s="390" t="s">
        <v>990</v>
      </c>
      <c r="U325" t="str">
        <f t="shared" si="4"/>
        <v>##</v>
      </c>
    </row>
    <row r="326" spans="1:21" ht="13.5" hidden="1">
      <c r="A326" s="390">
        <v>321</v>
      </c>
      <c r="B326" s="390">
        <v>204</v>
      </c>
      <c r="C326" s="390" t="s">
        <v>902</v>
      </c>
      <c r="F326" s="390"/>
      <c r="G326" s="390"/>
      <c r="H326" s="392" t="s">
        <v>902</v>
      </c>
      <c r="I326" s="395"/>
      <c r="J326" s="390" t="s">
        <v>902</v>
      </c>
      <c r="K326" s="396" t="s">
        <v>2233</v>
      </c>
      <c r="L326" s="396" t="s">
        <v>2234</v>
      </c>
      <c r="M326" s="396"/>
      <c r="O326" s="396" t="s">
        <v>902</v>
      </c>
      <c r="P326" s="396" t="s">
        <v>902</v>
      </c>
      <c r="Q326" s="390">
        <v>2</v>
      </c>
      <c r="R326" s="390">
        <v>42</v>
      </c>
      <c r="S326" s="390" t="s">
        <v>990</v>
      </c>
      <c r="U326" t="str">
        <f t="shared" si="4"/>
        <v>##</v>
      </c>
    </row>
    <row r="327" spans="1:21" ht="13.5" hidden="1">
      <c r="A327" s="390">
        <v>322</v>
      </c>
      <c r="B327" s="390">
        <v>205</v>
      </c>
      <c r="C327" s="390" t="s">
        <v>902</v>
      </c>
      <c r="F327" s="390"/>
      <c r="G327" s="390"/>
      <c r="H327" s="392" t="s">
        <v>902</v>
      </c>
      <c r="I327" s="395"/>
      <c r="J327" s="390">
        <v>42</v>
      </c>
      <c r="K327" s="396" t="s">
        <v>994</v>
      </c>
      <c r="L327" s="396" t="s">
        <v>995</v>
      </c>
      <c r="M327" s="396"/>
      <c r="O327" s="396" t="s">
        <v>902</v>
      </c>
      <c r="P327" s="396" t="s">
        <v>902</v>
      </c>
      <c r="Q327" s="390">
        <v>2</v>
      </c>
      <c r="R327" s="390">
        <v>42</v>
      </c>
      <c r="S327" s="390" t="s">
        <v>990</v>
      </c>
      <c r="U327" t="str">
        <f aca="true" t="shared" si="5" ref="U327:U390">IF(C327="","##",IF(C327=C326,"##",""))</f>
        <v>##</v>
      </c>
    </row>
    <row r="328" spans="1:21" ht="13.5" hidden="1">
      <c r="A328" s="390">
        <v>323</v>
      </c>
      <c r="B328" s="390">
        <v>206</v>
      </c>
      <c r="C328" s="390" t="s">
        <v>902</v>
      </c>
      <c r="F328" s="390"/>
      <c r="G328" s="390"/>
      <c r="H328" s="392" t="s">
        <v>902</v>
      </c>
      <c r="I328" s="398"/>
      <c r="J328" s="390">
        <v>42</v>
      </c>
      <c r="K328" s="391" t="s">
        <v>994</v>
      </c>
      <c r="L328" s="391" t="s">
        <v>995</v>
      </c>
      <c r="O328" s="396" t="s">
        <v>902</v>
      </c>
      <c r="P328" s="391" t="s">
        <v>902</v>
      </c>
      <c r="Q328" s="390">
        <v>2</v>
      </c>
      <c r="R328" s="390">
        <v>42</v>
      </c>
      <c r="S328" s="390" t="s">
        <v>990</v>
      </c>
      <c r="U328" t="str">
        <f t="shared" si="5"/>
        <v>##</v>
      </c>
    </row>
    <row r="329" spans="1:21" ht="13.5" hidden="1">
      <c r="A329" s="390">
        <v>324</v>
      </c>
      <c r="B329" s="390">
        <v>207</v>
      </c>
      <c r="C329" s="390" t="s">
        <v>902</v>
      </c>
      <c r="F329" s="390"/>
      <c r="G329" s="390"/>
      <c r="H329" s="392" t="s">
        <v>902</v>
      </c>
      <c r="I329" s="395"/>
      <c r="J329" s="390">
        <v>1</v>
      </c>
      <c r="K329" s="396" t="s">
        <v>2235</v>
      </c>
      <c r="L329" s="396" t="s">
        <v>2235</v>
      </c>
      <c r="M329" s="396"/>
      <c r="O329" s="396" t="s">
        <v>902</v>
      </c>
      <c r="P329" s="396" t="s">
        <v>902</v>
      </c>
      <c r="Q329" s="390">
        <v>2</v>
      </c>
      <c r="R329" s="390">
        <v>42</v>
      </c>
      <c r="S329" s="390" t="s">
        <v>990</v>
      </c>
      <c r="U329" t="str">
        <f t="shared" si="5"/>
        <v>##</v>
      </c>
    </row>
    <row r="330" spans="1:21" ht="13.5" hidden="1">
      <c r="A330" s="390">
        <v>325</v>
      </c>
      <c r="B330" s="390">
        <v>208</v>
      </c>
      <c r="C330" s="390" t="s">
        <v>902</v>
      </c>
      <c r="F330" s="390"/>
      <c r="G330" s="394"/>
      <c r="H330" s="392" t="s">
        <v>902</v>
      </c>
      <c r="I330" s="395"/>
      <c r="J330" s="390">
        <v>1</v>
      </c>
      <c r="K330" s="397" t="s">
        <v>2235</v>
      </c>
      <c r="L330" s="397" t="s">
        <v>2235</v>
      </c>
      <c r="M330" s="396"/>
      <c r="O330" s="396" t="s">
        <v>902</v>
      </c>
      <c r="P330" s="396" t="s">
        <v>902</v>
      </c>
      <c r="Q330" s="390">
        <v>2</v>
      </c>
      <c r="R330" s="390">
        <v>42</v>
      </c>
      <c r="S330" s="390" t="s">
        <v>990</v>
      </c>
      <c r="U330" t="str">
        <f t="shared" si="5"/>
        <v>##</v>
      </c>
    </row>
    <row r="331" spans="1:21" ht="13.5" hidden="1">
      <c r="A331" s="390">
        <v>326</v>
      </c>
      <c r="B331" s="390">
        <v>209</v>
      </c>
      <c r="C331" s="390" t="s">
        <v>902</v>
      </c>
      <c r="F331" s="390"/>
      <c r="G331" s="394"/>
      <c r="H331" s="392" t="s">
        <v>902</v>
      </c>
      <c r="I331" s="395"/>
      <c r="J331" s="390">
        <v>2</v>
      </c>
      <c r="K331" s="397" t="s">
        <v>2235</v>
      </c>
      <c r="L331" s="397" t="s">
        <v>2235</v>
      </c>
      <c r="M331" s="396"/>
      <c r="O331" s="396" t="s">
        <v>902</v>
      </c>
      <c r="P331" s="396" t="s">
        <v>902</v>
      </c>
      <c r="Q331" s="390">
        <v>2</v>
      </c>
      <c r="R331" s="390">
        <v>42</v>
      </c>
      <c r="S331" s="390" t="s">
        <v>990</v>
      </c>
      <c r="U331" t="str">
        <f t="shared" si="5"/>
        <v>##</v>
      </c>
    </row>
    <row r="332" spans="1:21" ht="13.5" hidden="1">
      <c r="A332" s="390">
        <v>327</v>
      </c>
      <c r="B332" s="390">
        <v>210</v>
      </c>
      <c r="C332" s="390" t="s">
        <v>902</v>
      </c>
      <c r="F332" s="390"/>
      <c r="G332" s="394"/>
      <c r="H332" s="392" t="s">
        <v>902</v>
      </c>
      <c r="I332" s="395"/>
      <c r="J332" s="390">
        <v>2</v>
      </c>
      <c r="K332" s="397" t="s">
        <v>2235</v>
      </c>
      <c r="L332" s="397" t="s">
        <v>2235</v>
      </c>
      <c r="M332" s="396"/>
      <c r="O332" s="396" t="s">
        <v>902</v>
      </c>
      <c r="P332" s="396" t="s">
        <v>902</v>
      </c>
      <c r="Q332" s="390">
        <v>2</v>
      </c>
      <c r="R332" s="390">
        <v>42</v>
      </c>
      <c r="S332" s="390" t="s">
        <v>990</v>
      </c>
      <c r="U332" t="str">
        <f t="shared" si="5"/>
        <v>##</v>
      </c>
    </row>
    <row r="333" spans="1:21" ht="13.5" hidden="1">
      <c r="A333" s="390">
        <v>328</v>
      </c>
      <c r="B333" s="390">
        <v>211</v>
      </c>
      <c r="C333" s="390" t="s">
        <v>902</v>
      </c>
      <c r="F333" s="390"/>
      <c r="G333" s="390"/>
      <c r="H333" s="392" t="s">
        <v>902</v>
      </c>
      <c r="I333" s="398"/>
      <c r="J333" s="390">
        <v>3</v>
      </c>
      <c r="K333" s="397" t="s">
        <v>2235</v>
      </c>
      <c r="L333" s="397" t="s">
        <v>2235</v>
      </c>
      <c r="O333" s="396" t="s">
        <v>902</v>
      </c>
      <c r="P333" s="396" t="s">
        <v>902</v>
      </c>
      <c r="Q333" s="390">
        <v>2</v>
      </c>
      <c r="R333" s="390">
        <v>42</v>
      </c>
      <c r="S333" s="390" t="s">
        <v>990</v>
      </c>
      <c r="U333" t="str">
        <f t="shared" si="5"/>
        <v>##</v>
      </c>
    </row>
    <row r="334" spans="1:21" ht="13.5" hidden="1">
      <c r="A334" s="390">
        <v>329</v>
      </c>
      <c r="B334" s="390">
        <v>212</v>
      </c>
      <c r="C334" s="390" t="s">
        <v>902</v>
      </c>
      <c r="F334" s="390"/>
      <c r="G334" s="390"/>
      <c r="H334" s="392" t="s">
        <v>902</v>
      </c>
      <c r="I334" s="398"/>
      <c r="J334" s="390">
        <v>3</v>
      </c>
      <c r="K334" s="391" t="s">
        <v>2235</v>
      </c>
      <c r="L334" s="391" t="s">
        <v>2235</v>
      </c>
      <c r="O334" s="396" t="s">
        <v>902</v>
      </c>
      <c r="P334" s="396" t="s">
        <v>902</v>
      </c>
      <c r="Q334" s="390">
        <v>2</v>
      </c>
      <c r="R334" s="390">
        <v>42</v>
      </c>
      <c r="S334" s="390" t="s">
        <v>990</v>
      </c>
      <c r="U334" t="str">
        <f t="shared" si="5"/>
        <v>##</v>
      </c>
    </row>
    <row r="335" spans="1:21" ht="13.5" hidden="1">
      <c r="A335" s="390">
        <v>330</v>
      </c>
      <c r="B335" s="390">
        <v>213</v>
      </c>
      <c r="C335" s="390" t="s">
        <v>902</v>
      </c>
      <c r="F335" s="390"/>
      <c r="G335" s="390"/>
      <c r="H335" s="392" t="s">
        <v>902</v>
      </c>
      <c r="I335" s="398"/>
      <c r="J335" s="390" t="s">
        <v>902</v>
      </c>
      <c r="K335" s="396" t="s">
        <v>2235</v>
      </c>
      <c r="L335" s="396" t="s">
        <v>2235</v>
      </c>
      <c r="M335" s="396"/>
      <c r="O335" s="396" t="s">
        <v>902</v>
      </c>
      <c r="P335" s="396" t="s">
        <v>902</v>
      </c>
      <c r="Q335" s="390">
        <v>2</v>
      </c>
      <c r="R335" s="390">
        <v>42</v>
      </c>
      <c r="S335" s="390" t="s">
        <v>990</v>
      </c>
      <c r="U335" t="str">
        <f t="shared" si="5"/>
        <v>##</v>
      </c>
    </row>
    <row r="336" spans="1:21" ht="13.5" hidden="1">
      <c r="A336" s="390">
        <v>331</v>
      </c>
      <c r="B336" s="390">
        <v>214</v>
      </c>
      <c r="C336" s="390" t="s">
        <v>902</v>
      </c>
      <c r="F336" s="390"/>
      <c r="G336" s="390"/>
      <c r="H336" s="392" t="s">
        <v>902</v>
      </c>
      <c r="I336" s="398"/>
      <c r="J336" s="390" t="s">
        <v>902</v>
      </c>
      <c r="K336" s="396" t="s">
        <v>2235</v>
      </c>
      <c r="L336" s="396" t="s">
        <v>2235</v>
      </c>
      <c r="M336" s="396"/>
      <c r="O336" s="396" t="s">
        <v>902</v>
      </c>
      <c r="P336" s="396" t="s">
        <v>902</v>
      </c>
      <c r="Q336" s="390">
        <v>2</v>
      </c>
      <c r="R336" s="390">
        <v>42</v>
      </c>
      <c r="S336" s="390" t="s">
        <v>990</v>
      </c>
      <c r="U336" t="str">
        <f t="shared" si="5"/>
        <v>##</v>
      </c>
    </row>
    <row r="337" spans="1:21" ht="13.5" hidden="1">
      <c r="A337" s="390">
        <v>332</v>
      </c>
      <c r="B337" s="390">
        <v>215</v>
      </c>
      <c r="C337" s="390" t="s">
        <v>902</v>
      </c>
      <c r="F337" s="390"/>
      <c r="G337" s="390"/>
      <c r="H337" s="392">
        <v>45250</v>
      </c>
      <c r="I337" s="398">
        <v>45250</v>
      </c>
      <c r="J337" s="390">
        <v>83</v>
      </c>
      <c r="K337" s="396" t="s">
        <v>2236</v>
      </c>
      <c r="L337" s="396" t="s">
        <v>996</v>
      </c>
      <c r="M337" s="396"/>
      <c r="O337" s="396" t="s">
        <v>902</v>
      </c>
      <c r="P337" s="396" t="s">
        <v>902</v>
      </c>
      <c r="Q337" s="390">
        <v>2</v>
      </c>
      <c r="R337" s="390">
        <v>42</v>
      </c>
      <c r="S337" s="390" t="s">
        <v>990</v>
      </c>
      <c r="U337" t="str">
        <f t="shared" si="5"/>
        <v>##</v>
      </c>
    </row>
    <row r="338" spans="1:21" ht="13.5" hidden="1">
      <c r="A338" s="390">
        <v>333</v>
      </c>
      <c r="B338" s="390">
        <v>216</v>
      </c>
      <c r="C338" s="390" t="s">
        <v>902</v>
      </c>
      <c r="F338" s="390"/>
      <c r="G338" s="390"/>
      <c r="H338" s="392" t="s">
        <v>902</v>
      </c>
      <c r="I338" s="398"/>
      <c r="J338" s="390" t="s">
        <v>902</v>
      </c>
      <c r="K338" s="396"/>
      <c r="L338" s="396"/>
      <c r="M338" s="396"/>
      <c r="O338" s="396" t="s">
        <v>902</v>
      </c>
      <c r="P338" s="396" t="s">
        <v>902</v>
      </c>
      <c r="U338" t="str">
        <f t="shared" si="5"/>
        <v>##</v>
      </c>
    </row>
    <row r="339" spans="1:21" ht="13.5" hidden="1">
      <c r="A339" s="390">
        <v>334</v>
      </c>
      <c r="B339" s="390">
        <v>223</v>
      </c>
      <c r="C339" s="390" t="s">
        <v>902</v>
      </c>
      <c r="F339" s="390"/>
      <c r="G339" s="390"/>
      <c r="H339" s="392" t="s">
        <v>902</v>
      </c>
      <c r="I339" s="398"/>
      <c r="J339" s="390" t="s">
        <v>902</v>
      </c>
      <c r="K339" s="396"/>
      <c r="L339" s="396" t="s">
        <v>2237</v>
      </c>
      <c r="M339" s="396"/>
      <c r="O339" s="396" t="s">
        <v>902</v>
      </c>
      <c r="P339" s="396" t="s">
        <v>902</v>
      </c>
      <c r="Q339" s="390">
        <v>2</v>
      </c>
      <c r="R339" s="390">
        <v>42</v>
      </c>
      <c r="S339" s="390" t="s">
        <v>990</v>
      </c>
      <c r="U339" t="str">
        <f t="shared" si="5"/>
        <v>##</v>
      </c>
    </row>
    <row r="340" spans="1:21" ht="13.5" hidden="1">
      <c r="A340" s="390">
        <v>335</v>
      </c>
      <c r="B340" s="390">
        <v>224</v>
      </c>
      <c r="C340" s="390" t="s">
        <v>902</v>
      </c>
      <c r="F340" s="390"/>
      <c r="G340" s="390"/>
      <c r="H340" s="392" t="s">
        <v>902</v>
      </c>
      <c r="I340" s="398"/>
      <c r="J340" s="390" t="s">
        <v>902</v>
      </c>
      <c r="K340" s="396"/>
      <c r="L340" s="396" t="s">
        <v>2237</v>
      </c>
      <c r="M340" s="396"/>
      <c r="O340" s="396" t="s">
        <v>902</v>
      </c>
      <c r="P340" s="396" t="s">
        <v>902</v>
      </c>
      <c r="Q340" s="390">
        <v>2</v>
      </c>
      <c r="R340" s="390">
        <v>42</v>
      </c>
      <c r="S340" s="390" t="s">
        <v>990</v>
      </c>
      <c r="U340" t="str">
        <f t="shared" si="5"/>
        <v>##</v>
      </c>
    </row>
    <row r="341" spans="1:21" ht="13.5" hidden="1">
      <c r="A341" s="390">
        <v>336</v>
      </c>
      <c r="B341" s="390">
        <v>225</v>
      </c>
      <c r="C341" s="390" t="s">
        <v>902</v>
      </c>
      <c r="E341" s="390">
        <v>49</v>
      </c>
      <c r="F341" s="390"/>
      <c r="G341" s="390"/>
      <c r="H341" s="392">
        <v>45020</v>
      </c>
      <c r="I341" s="398">
        <v>45020</v>
      </c>
      <c r="J341" s="390">
        <v>85</v>
      </c>
      <c r="K341" s="397" t="s">
        <v>1003</v>
      </c>
      <c r="L341" s="397" t="s">
        <v>1004</v>
      </c>
      <c r="M341" s="396"/>
      <c r="N341" s="391">
        <v>1</v>
      </c>
      <c r="O341" s="396" t="s">
        <v>1936</v>
      </c>
      <c r="P341" s="396" t="s">
        <v>902</v>
      </c>
      <c r="Q341" s="390">
        <v>2</v>
      </c>
      <c r="R341" s="390">
        <v>42</v>
      </c>
      <c r="S341" s="390" t="s">
        <v>990</v>
      </c>
      <c r="U341" t="str">
        <f t="shared" si="5"/>
        <v>##</v>
      </c>
    </row>
    <row r="342" spans="1:21" ht="13.5" hidden="1">
      <c r="A342" s="390">
        <v>337</v>
      </c>
      <c r="B342" s="390">
        <v>226</v>
      </c>
      <c r="C342" s="390" t="s">
        <v>902</v>
      </c>
      <c r="F342" s="390"/>
      <c r="G342" s="390"/>
      <c r="H342" s="392" t="s">
        <v>902</v>
      </c>
      <c r="I342" s="398"/>
      <c r="J342" s="390">
        <v>85</v>
      </c>
      <c r="K342" s="396" t="s">
        <v>1003</v>
      </c>
      <c r="L342" s="396" t="s">
        <v>1004</v>
      </c>
      <c r="M342" s="396"/>
      <c r="O342" s="396" t="s">
        <v>902</v>
      </c>
      <c r="P342" s="396" t="s">
        <v>902</v>
      </c>
      <c r="Q342" s="390">
        <v>2</v>
      </c>
      <c r="R342" s="390">
        <v>42</v>
      </c>
      <c r="S342" s="390" t="s">
        <v>990</v>
      </c>
      <c r="U342" t="str">
        <f t="shared" si="5"/>
        <v>##</v>
      </c>
    </row>
    <row r="343" spans="1:21" ht="13.5" hidden="1">
      <c r="A343" s="390">
        <v>338</v>
      </c>
      <c r="B343" s="390">
        <v>227</v>
      </c>
      <c r="C343" s="390" t="s">
        <v>902</v>
      </c>
      <c r="F343" s="390"/>
      <c r="G343" s="390"/>
      <c r="H343" s="392">
        <v>45265</v>
      </c>
      <c r="I343" s="398">
        <v>45265</v>
      </c>
      <c r="J343" s="390">
        <v>88</v>
      </c>
      <c r="K343" s="396" t="s">
        <v>2238</v>
      </c>
      <c r="L343" s="396" t="s">
        <v>2238</v>
      </c>
      <c r="M343" s="396"/>
      <c r="O343" s="396" t="s">
        <v>902</v>
      </c>
      <c r="P343" s="396" t="s">
        <v>902</v>
      </c>
      <c r="Q343" s="390">
        <v>2</v>
      </c>
      <c r="R343" s="390">
        <v>42</v>
      </c>
      <c r="S343" s="390" t="s">
        <v>990</v>
      </c>
      <c r="U343" t="str">
        <f t="shared" si="5"/>
        <v>##</v>
      </c>
    </row>
    <row r="344" spans="1:21" ht="13.5" hidden="1">
      <c r="A344" s="390">
        <v>339</v>
      </c>
      <c r="C344" s="390" t="s">
        <v>902</v>
      </c>
      <c r="F344" s="390"/>
      <c r="G344" s="390"/>
      <c r="H344" s="392" t="s">
        <v>902</v>
      </c>
      <c r="I344" s="398"/>
      <c r="J344" s="390" t="s">
        <v>902</v>
      </c>
      <c r="K344" s="396"/>
      <c r="L344" s="396"/>
      <c r="M344" s="396"/>
      <c r="O344" s="396" t="s">
        <v>902</v>
      </c>
      <c r="P344" s="396" t="s">
        <v>902</v>
      </c>
      <c r="Q344" s="390">
        <v>2</v>
      </c>
      <c r="R344" s="390">
        <v>42</v>
      </c>
      <c r="S344" s="390" t="s">
        <v>990</v>
      </c>
      <c r="U344" t="str">
        <f t="shared" si="5"/>
        <v>##</v>
      </c>
    </row>
    <row r="345" spans="1:21" ht="13.5" hidden="1">
      <c r="A345" s="390">
        <v>340</v>
      </c>
      <c r="C345" s="390" t="s">
        <v>902</v>
      </c>
      <c r="F345" s="390"/>
      <c r="G345" s="390"/>
      <c r="H345" s="392">
        <v>45195</v>
      </c>
      <c r="I345" s="398">
        <v>45195</v>
      </c>
      <c r="J345" s="390" t="s">
        <v>902</v>
      </c>
      <c r="K345" s="396" t="s">
        <v>2239</v>
      </c>
      <c r="L345" s="396" t="s">
        <v>2240</v>
      </c>
      <c r="M345" s="396"/>
      <c r="N345" s="391">
        <v>8</v>
      </c>
      <c r="O345" s="396" t="s">
        <v>1942</v>
      </c>
      <c r="P345" s="396" t="s">
        <v>902</v>
      </c>
      <c r="Q345" s="390">
        <v>2</v>
      </c>
      <c r="R345" s="390">
        <v>42</v>
      </c>
      <c r="S345" s="390" t="s">
        <v>990</v>
      </c>
      <c r="U345" t="str">
        <f t="shared" si="5"/>
        <v>##</v>
      </c>
    </row>
    <row r="346" spans="1:21" ht="13.5" hidden="1">
      <c r="A346" s="390">
        <v>341</v>
      </c>
      <c r="C346" s="390" t="s">
        <v>902</v>
      </c>
      <c r="F346" s="390"/>
      <c r="G346" s="390"/>
      <c r="H346" s="392" t="s">
        <v>902</v>
      </c>
      <c r="I346" s="395"/>
      <c r="J346" s="390" t="s">
        <v>902</v>
      </c>
      <c r="K346" s="396"/>
      <c r="L346" s="396"/>
      <c r="M346" s="396"/>
      <c r="O346" s="396" t="s">
        <v>902</v>
      </c>
      <c r="P346" s="396" t="s">
        <v>902</v>
      </c>
      <c r="Q346" s="390">
        <v>2</v>
      </c>
      <c r="R346" s="390">
        <v>42</v>
      </c>
      <c r="S346" s="390" t="s">
        <v>990</v>
      </c>
      <c r="U346" t="str">
        <f t="shared" si="5"/>
        <v>##</v>
      </c>
    </row>
    <row r="347" spans="1:21" ht="13.5" hidden="1">
      <c r="A347" s="390">
        <v>342</v>
      </c>
      <c r="C347" s="390" t="s">
        <v>902</v>
      </c>
      <c r="F347" s="390"/>
      <c r="G347" s="390"/>
      <c r="H347" s="392">
        <v>45202</v>
      </c>
      <c r="I347" s="395">
        <v>45202</v>
      </c>
      <c r="J347" s="390" t="s">
        <v>902</v>
      </c>
      <c r="K347" s="396" t="s">
        <v>2241</v>
      </c>
      <c r="L347" s="396" t="s">
        <v>2242</v>
      </c>
      <c r="M347" s="396"/>
      <c r="N347" s="391">
        <v>5</v>
      </c>
      <c r="O347" s="396" t="s">
        <v>172</v>
      </c>
      <c r="P347" s="396" t="s">
        <v>902</v>
      </c>
      <c r="Q347" s="390">
        <v>2</v>
      </c>
      <c r="R347" s="390">
        <v>42</v>
      </c>
      <c r="S347" s="390" t="s">
        <v>990</v>
      </c>
      <c r="U347" t="str">
        <f t="shared" si="5"/>
        <v>##</v>
      </c>
    </row>
    <row r="348" spans="1:21" ht="13.5" hidden="1">
      <c r="A348" s="390">
        <v>343</v>
      </c>
      <c r="C348" s="390" t="s">
        <v>902</v>
      </c>
      <c r="F348" s="390"/>
      <c r="G348" s="390"/>
      <c r="H348" s="392" t="s">
        <v>902</v>
      </c>
      <c r="I348" s="395"/>
      <c r="J348" s="390" t="s">
        <v>902</v>
      </c>
      <c r="K348" s="396"/>
      <c r="L348" s="396"/>
      <c r="M348" s="396"/>
      <c r="O348" s="396" t="s">
        <v>902</v>
      </c>
      <c r="P348" s="396" t="s">
        <v>902</v>
      </c>
      <c r="U348" t="str">
        <f t="shared" si="5"/>
        <v>##</v>
      </c>
    </row>
    <row r="349" spans="1:21" ht="13.5" hidden="1">
      <c r="A349" s="390">
        <v>344</v>
      </c>
      <c r="C349" s="390" t="s">
        <v>902</v>
      </c>
      <c r="F349" s="390"/>
      <c r="G349" s="390"/>
      <c r="H349" s="392" t="s">
        <v>902</v>
      </c>
      <c r="I349" s="395"/>
      <c r="J349" s="390" t="s">
        <v>902</v>
      </c>
      <c r="K349" s="396"/>
      <c r="L349" s="396"/>
      <c r="M349" s="396"/>
      <c r="O349" s="396" t="s">
        <v>902</v>
      </c>
      <c r="P349" s="396" t="s">
        <v>902</v>
      </c>
      <c r="U349" t="str">
        <f t="shared" si="5"/>
        <v>##</v>
      </c>
    </row>
    <row r="350" spans="1:21" ht="13.5" hidden="1">
      <c r="A350" s="390">
        <v>345</v>
      </c>
      <c r="C350" s="390" t="s">
        <v>902</v>
      </c>
      <c r="F350" s="390"/>
      <c r="G350" s="390"/>
      <c r="H350" s="392" t="s">
        <v>902</v>
      </c>
      <c r="I350" s="395"/>
      <c r="J350" s="390" t="s">
        <v>902</v>
      </c>
      <c r="K350" s="396"/>
      <c r="L350" s="396"/>
      <c r="M350" s="396"/>
      <c r="O350" s="396" t="s">
        <v>902</v>
      </c>
      <c r="P350" s="396" t="s">
        <v>902</v>
      </c>
      <c r="U350" t="str">
        <f t="shared" si="5"/>
        <v>##</v>
      </c>
    </row>
    <row r="351" spans="1:21" ht="13.5" hidden="1">
      <c r="A351" s="390">
        <v>346</v>
      </c>
      <c r="C351" s="390" t="s">
        <v>902</v>
      </c>
      <c r="F351" s="390"/>
      <c r="G351" s="390"/>
      <c r="H351" s="392" t="s">
        <v>902</v>
      </c>
      <c r="I351" s="395"/>
      <c r="J351" s="390" t="s">
        <v>902</v>
      </c>
      <c r="K351" s="396"/>
      <c r="L351" s="396"/>
      <c r="M351" s="396"/>
      <c r="O351" s="396" t="s">
        <v>902</v>
      </c>
      <c r="P351" s="396" t="s">
        <v>902</v>
      </c>
      <c r="U351" t="str">
        <f t="shared" si="5"/>
        <v>##</v>
      </c>
    </row>
    <row r="352" spans="1:21" ht="13.5" hidden="1">
      <c r="A352" s="390">
        <v>347</v>
      </c>
      <c r="C352" s="390" t="s">
        <v>902</v>
      </c>
      <c r="F352" s="390"/>
      <c r="G352" s="390"/>
      <c r="H352" s="392" t="s">
        <v>902</v>
      </c>
      <c r="I352" s="398"/>
      <c r="J352" s="390" t="s">
        <v>902</v>
      </c>
      <c r="O352" s="396" t="s">
        <v>902</v>
      </c>
      <c r="P352" s="391" t="s">
        <v>902</v>
      </c>
      <c r="U352" t="str">
        <f t="shared" si="5"/>
        <v>##</v>
      </c>
    </row>
    <row r="353" spans="1:21" ht="13.5" hidden="1">
      <c r="A353" s="390">
        <v>348</v>
      </c>
      <c r="C353" s="390" t="s">
        <v>902</v>
      </c>
      <c r="F353" s="390"/>
      <c r="G353" s="390"/>
      <c r="H353" s="392" t="s">
        <v>902</v>
      </c>
      <c r="I353" s="398"/>
      <c r="J353" s="390" t="s">
        <v>902</v>
      </c>
      <c r="O353" s="396" t="s">
        <v>902</v>
      </c>
      <c r="P353" s="391" t="s">
        <v>902</v>
      </c>
      <c r="U353" t="str">
        <f t="shared" si="5"/>
        <v>##</v>
      </c>
    </row>
    <row r="354" spans="1:21" ht="13.5" hidden="1">
      <c r="A354" s="390">
        <v>349</v>
      </c>
      <c r="C354" s="390" t="s">
        <v>902</v>
      </c>
      <c r="F354" s="390"/>
      <c r="G354" s="390"/>
      <c r="H354" s="392" t="s">
        <v>902</v>
      </c>
      <c r="I354" s="398"/>
      <c r="J354" s="390" t="s">
        <v>902</v>
      </c>
      <c r="O354" s="396" t="s">
        <v>902</v>
      </c>
      <c r="P354" s="391" t="s">
        <v>902</v>
      </c>
      <c r="U354" t="str">
        <f t="shared" si="5"/>
        <v>##</v>
      </c>
    </row>
    <row r="355" spans="1:21" ht="13.5" hidden="1">
      <c r="A355" s="390">
        <v>350</v>
      </c>
      <c r="C355" s="390" t="s">
        <v>902</v>
      </c>
      <c r="F355" s="390"/>
      <c r="G355" s="390"/>
      <c r="H355" s="392" t="s">
        <v>902</v>
      </c>
      <c r="I355" s="398"/>
      <c r="J355" s="390" t="s">
        <v>902</v>
      </c>
      <c r="O355" s="396" t="s">
        <v>902</v>
      </c>
      <c r="P355" s="391" t="s">
        <v>902</v>
      </c>
      <c r="U355" t="str">
        <f t="shared" si="5"/>
        <v>##</v>
      </c>
    </row>
    <row r="356" spans="1:21" ht="13.5" hidden="1">
      <c r="A356" s="390">
        <v>351</v>
      </c>
      <c r="B356" s="390">
        <v>217</v>
      </c>
      <c r="C356" s="390" t="s">
        <v>902</v>
      </c>
      <c r="E356" s="390">
        <v>49</v>
      </c>
      <c r="F356" s="390"/>
      <c r="G356" s="390"/>
      <c r="H356" s="392">
        <v>45138</v>
      </c>
      <c r="I356" s="395">
        <v>45138</v>
      </c>
      <c r="J356" s="390">
        <v>71</v>
      </c>
      <c r="K356" s="396" t="s">
        <v>2243</v>
      </c>
      <c r="L356" s="396" t="s">
        <v>2243</v>
      </c>
      <c r="M356" s="396"/>
      <c r="N356" s="391">
        <v>1</v>
      </c>
      <c r="O356" s="396" t="s">
        <v>1936</v>
      </c>
      <c r="P356" s="396" t="s">
        <v>902</v>
      </c>
      <c r="Q356" s="390">
        <v>2</v>
      </c>
      <c r="R356" s="390">
        <v>42</v>
      </c>
      <c r="S356" s="390" t="s">
        <v>990</v>
      </c>
      <c r="U356" t="str">
        <f t="shared" si="5"/>
        <v>##</v>
      </c>
    </row>
    <row r="357" spans="1:21" ht="13.5" hidden="1">
      <c r="A357" s="390">
        <v>352</v>
      </c>
      <c r="B357" s="390">
        <v>218</v>
      </c>
      <c r="C357" s="390" t="s">
        <v>902</v>
      </c>
      <c r="E357" s="390">
        <v>49</v>
      </c>
      <c r="F357" s="390"/>
      <c r="G357" s="390"/>
      <c r="H357" s="392">
        <v>45139</v>
      </c>
      <c r="I357" s="395">
        <v>45139</v>
      </c>
      <c r="J357" s="390">
        <v>71</v>
      </c>
      <c r="K357" s="396" t="s">
        <v>2243</v>
      </c>
      <c r="L357" s="396" t="s">
        <v>2243</v>
      </c>
      <c r="M357" s="396"/>
      <c r="N357" s="391">
        <v>1</v>
      </c>
      <c r="O357" s="396" t="s">
        <v>1936</v>
      </c>
      <c r="P357" s="396" t="s">
        <v>902</v>
      </c>
      <c r="Q357" s="390">
        <v>2</v>
      </c>
      <c r="R357" s="390">
        <v>42</v>
      </c>
      <c r="S357" s="390" t="s">
        <v>990</v>
      </c>
      <c r="U357" t="str">
        <f t="shared" si="5"/>
        <v>##</v>
      </c>
    </row>
    <row r="358" spans="1:21" ht="13.5" hidden="1">
      <c r="A358" s="390">
        <v>353</v>
      </c>
      <c r="B358" s="390">
        <v>219</v>
      </c>
      <c r="C358" s="390" t="s">
        <v>902</v>
      </c>
      <c r="F358" s="390"/>
      <c r="G358" s="390"/>
      <c r="H358" s="392" t="s">
        <v>902</v>
      </c>
      <c r="I358" s="395"/>
      <c r="J358" s="390">
        <v>65</v>
      </c>
      <c r="K358" s="396" t="s">
        <v>998</v>
      </c>
      <c r="L358" s="396" t="s">
        <v>998</v>
      </c>
      <c r="M358" s="396"/>
      <c r="O358" s="396" t="s">
        <v>902</v>
      </c>
      <c r="P358" s="396" t="s">
        <v>902</v>
      </c>
      <c r="Q358" s="390">
        <v>2</v>
      </c>
      <c r="R358" s="390">
        <v>43</v>
      </c>
      <c r="S358" s="390" t="s">
        <v>997</v>
      </c>
      <c r="U358" t="str">
        <f t="shared" si="5"/>
        <v>##</v>
      </c>
    </row>
    <row r="359" spans="1:21" ht="13.5" hidden="1">
      <c r="A359" s="390">
        <v>354</v>
      </c>
      <c r="B359" s="390">
        <v>220</v>
      </c>
      <c r="C359" s="390" t="s">
        <v>902</v>
      </c>
      <c r="F359" s="390"/>
      <c r="G359" s="390"/>
      <c r="H359" s="392" t="s">
        <v>902</v>
      </c>
      <c r="I359" s="395"/>
      <c r="J359" s="390" t="s">
        <v>902</v>
      </c>
      <c r="K359" s="396"/>
      <c r="L359" s="396"/>
      <c r="M359" s="396"/>
      <c r="O359" s="396" t="s">
        <v>902</v>
      </c>
      <c r="P359" s="396" t="s">
        <v>902</v>
      </c>
      <c r="U359" t="str">
        <f t="shared" si="5"/>
        <v>##</v>
      </c>
    </row>
    <row r="360" spans="1:21" ht="13.5" hidden="1">
      <c r="A360" s="390">
        <v>355</v>
      </c>
      <c r="B360" s="390">
        <v>221</v>
      </c>
      <c r="C360" s="390" t="s">
        <v>902</v>
      </c>
      <c r="F360" s="390"/>
      <c r="G360" s="390"/>
      <c r="H360" s="392" t="s">
        <v>902</v>
      </c>
      <c r="I360" s="395"/>
      <c r="J360" s="390">
        <v>59</v>
      </c>
      <c r="K360" s="396" t="s">
        <v>999</v>
      </c>
      <c r="L360" s="396" t="s">
        <v>1000</v>
      </c>
      <c r="M360" s="396"/>
      <c r="O360" s="396" t="s">
        <v>902</v>
      </c>
      <c r="P360" s="396" t="s">
        <v>902</v>
      </c>
      <c r="Q360" s="390">
        <v>2</v>
      </c>
      <c r="R360" s="390">
        <v>43</v>
      </c>
      <c r="S360" s="390" t="s">
        <v>997</v>
      </c>
      <c r="U360" t="str">
        <f t="shared" si="5"/>
        <v>##</v>
      </c>
    </row>
    <row r="361" spans="1:21" ht="13.5" hidden="1">
      <c r="A361" s="390">
        <v>356</v>
      </c>
      <c r="B361" s="390">
        <v>222</v>
      </c>
      <c r="C361" s="390" t="s">
        <v>902</v>
      </c>
      <c r="E361" s="390">
        <v>49</v>
      </c>
      <c r="F361" s="390"/>
      <c r="G361" s="390"/>
      <c r="H361" s="392" t="s">
        <v>902</v>
      </c>
      <c r="I361" s="395"/>
      <c r="J361" s="390">
        <v>57</v>
      </c>
      <c r="K361" s="396" t="s">
        <v>1947</v>
      </c>
      <c r="L361" s="396" t="s">
        <v>1001</v>
      </c>
      <c r="M361" s="396"/>
      <c r="O361" s="396" t="s">
        <v>902</v>
      </c>
      <c r="P361" s="396" t="s">
        <v>902</v>
      </c>
      <c r="Q361" s="390">
        <v>2</v>
      </c>
      <c r="R361" s="390">
        <v>43</v>
      </c>
      <c r="S361" s="390" t="s">
        <v>997</v>
      </c>
      <c r="U361" t="str">
        <f t="shared" si="5"/>
        <v>##</v>
      </c>
    </row>
    <row r="362" spans="1:21" ht="13.5" hidden="1">
      <c r="A362" s="390">
        <v>357</v>
      </c>
      <c r="C362" s="390" t="s">
        <v>902</v>
      </c>
      <c r="F362" s="390"/>
      <c r="G362" s="390"/>
      <c r="H362" s="392" t="s">
        <v>902</v>
      </c>
      <c r="I362" s="395"/>
      <c r="J362" s="390" t="s">
        <v>902</v>
      </c>
      <c r="K362" s="396"/>
      <c r="L362" s="396"/>
      <c r="M362" s="396"/>
      <c r="O362" s="396" t="s">
        <v>902</v>
      </c>
      <c r="P362" s="396" t="s">
        <v>902</v>
      </c>
      <c r="U362" t="str">
        <f t="shared" si="5"/>
        <v>##</v>
      </c>
    </row>
    <row r="363" spans="1:21" ht="13.5" hidden="1">
      <c r="A363" s="390">
        <v>358</v>
      </c>
      <c r="C363" s="390" t="s">
        <v>902</v>
      </c>
      <c r="F363" s="390"/>
      <c r="G363" s="390"/>
      <c r="H363" s="392" t="s">
        <v>902</v>
      </c>
      <c r="I363" s="395"/>
      <c r="J363" s="390" t="s">
        <v>902</v>
      </c>
      <c r="K363" s="396"/>
      <c r="L363" s="396"/>
      <c r="M363" s="396"/>
      <c r="O363" s="396" t="s">
        <v>902</v>
      </c>
      <c r="P363" s="396" t="s">
        <v>902</v>
      </c>
      <c r="U363" t="str">
        <f t="shared" si="5"/>
        <v>##</v>
      </c>
    </row>
    <row r="364" spans="1:21" ht="13.5" hidden="1">
      <c r="A364" s="390">
        <v>359</v>
      </c>
      <c r="C364" s="390" t="s">
        <v>902</v>
      </c>
      <c r="F364" s="390"/>
      <c r="G364" s="390"/>
      <c r="H364" s="392" t="s">
        <v>902</v>
      </c>
      <c r="I364" s="395"/>
      <c r="J364" s="390" t="s">
        <v>902</v>
      </c>
      <c r="K364" s="396"/>
      <c r="L364" s="396"/>
      <c r="M364" s="396"/>
      <c r="O364" s="396" t="s">
        <v>902</v>
      </c>
      <c r="P364" s="396" t="s">
        <v>902</v>
      </c>
      <c r="U364" t="str">
        <f t="shared" si="5"/>
        <v>##</v>
      </c>
    </row>
    <row r="365" spans="1:21" ht="13.5" hidden="1">
      <c r="A365" s="390">
        <v>360</v>
      </c>
      <c r="C365" s="390" t="s">
        <v>902</v>
      </c>
      <c r="F365" s="390"/>
      <c r="G365" s="390"/>
      <c r="H365" s="392" t="s">
        <v>902</v>
      </c>
      <c r="I365" s="395"/>
      <c r="J365" s="390" t="s">
        <v>902</v>
      </c>
      <c r="K365" s="396"/>
      <c r="L365" s="396"/>
      <c r="M365" s="396"/>
      <c r="O365" s="396" t="s">
        <v>902</v>
      </c>
      <c r="P365" s="396" t="s">
        <v>902</v>
      </c>
      <c r="U365" t="str">
        <f t="shared" si="5"/>
        <v>##</v>
      </c>
    </row>
    <row r="366" spans="1:21" ht="13.5" hidden="1">
      <c r="A366" s="390">
        <v>361</v>
      </c>
      <c r="C366" s="390" t="s">
        <v>902</v>
      </c>
      <c r="F366" s="390"/>
      <c r="G366" s="390"/>
      <c r="H366" s="392" t="s">
        <v>902</v>
      </c>
      <c r="I366" s="395"/>
      <c r="J366" s="390" t="s">
        <v>902</v>
      </c>
      <c r="K366" s="396"/>
      <c r="L366" s="396"/>
      <c r="M366" s="396"/>
      <c r="O366" s="396" t="s">
        <v>902</v>
      </c>
      <c r="P366" s="396" t="s">
        <v>902</v>
      </c>
      <c r="U366" t="str">
        <f t="shared" si="5"/>
        <v>##</v>
      </c>
    </row>
    <row r="367" spans="1:21" ht="13.5" hidden="1">
      <c r="A367" s="390">
        <v>362</v>
      </c>
      <c r="B367" s="390">
        <v>228</v>
      </c>
      <c r="C367" s="390" t="s">
        <v>902</v>
      </c>
      <c r="F367" s="390"/>
      <c r="G367" s="390"/>
      <c r="H367" s="392" t="s">
        <v>902</v>
      </c>
      <c r="I367" s="395"/>
      <c r="J367" s="390">
        <v>1</v>
      </c>
      <c r="K367" s="396" t="s">
        <v>2244</v>
      </c>
      <c r="L367" s="396" t="s">
        <v>2245</v>
      </c>
      <c r="M367" s="396"/>
      <c r="O367" s="396" t="s">
        <v>902</v>
      </c>
      <c r="P367" s="396" t="s">
        <v>902</v>
      </c>
      <c r="Q367" s="390">
        <v>2</v>
      </c>
      <c r="R367" s="390">
        <v>43</v>
      </c>
      <c r="S367" s="390" t="s">
        <v>997</v>
      </c>
      <c r="U367" t="str">
        <f t="shared" si="5"/>
        <v>##</v>
      </c>
    </row>
    <row r="368" spans="1:21" ht="13.5" hidden="1">
      <c r="A368" s="390">
        <v>363</v>
      </c>
      <c r="B368" s="390">
        <v>229</v>
      </c>
      <c r="C368" s="390" t="s">
        <v>902</v>
      </c>
      <c r="F368" s="390"/>
      <c r="G368" s="390"/>
      <c r="H368" s="392" t="s">
        <v>902</v>
      </c>
      <c r="I368" s="395"/>
      <c r="J368" s="390">
        <v>2</v>
      </c>
      <c r="K368" s="396" t="s">
        <v>2244</v>
      </c>
      <c r="L368" s="396" t="s">
        <v>2245</v>
      </c>
      <c r="M368" s="396"/>
      <c r="O368" s="396" t="s">
        <v>902</v>
      </c>
      <c r="P368" s="396" t="s">
        <v>902</v>
      </c>
      <c r="Q368" s="390">
        <v>2</v>
      </c>
      <c r="R368" s="390">
        <v>43</v>
      </c>
      <c r="S368" s="390" t="s">
        <v>997</v>
      </c>
      <c r="U368" t="str">
        <f t="shared" si="5"/>
        <v>##</v>
      </c>
    </row>
    <row r="369" spans="1:21" ht="13.5" hidden="1">
      <c r="A369" s="390">
        <v>364</v>
      </c>
      <c r="B369" s="390">
        <v>230</v>
      </c>
      <c r="C369" s="390" t="s">
        <v>902</v>
      </c>
      <c r="F369" s="390"/>
      <c r="G369" s="390"/>
      <c r="H369" s="392" t="s">
        <v>902</v>
      </c>
      <c r="I369" s="398"/>
      <c r="J369" s="390">
        <v>3</v>
      </c>
      <c r="K369" s="391" t="s">
        <v>2244</v>
      </c>
      <c r="L369" s="391" t="s">
        <v>2245</v>
      </c>
      <c r="O369" s="396" t="s">
        <v>902</v>
      </c>
      <c r="P369" s="396" t="s">
        <v>902</v>
      </c>
      <c r="Q369" s="390">
        <v>2</v>
      </c>
      <c r="R369" s="390">
        <v>43</v>
      </c>
      <c r="S369" s="390" t="s">
        <v>997</v>
      </c>
      <c r="U369" t="str">
        <f t="shared" si="5"/>
        <v>##</v>
      </c>
    </row>
    <row r="370" spans="1:21" ht="13.5" hidden="1">
      <c r="A370" s="390">
        <v>365</v>
      </c>
      <c r="B370" s="390">
        <v>231</v>
      </c>
      <c r="C370" s="390" t="s">
        <v>902</v>
      </c>
      <c r="F370" s="390"/>
      <c r="G370" s="390"/>
      <c r="H370" s="392" t="s">
        <v>902</v>
      </c>
      <c r="I370" s="395"/>
      <c r="J370" s="390">
        <v>4</v>
      </c>
      <c r="K370" s="391" t="s">
        <v>2244</v>
      </c>
      <c r="L370" s="391" t="s">
        <v>2245</v>
      </c>
      <c r="O370" s="396" t="s">
        <v>902</v>
      </c>
      <c r="P370" s="396" t="s">
        <v>902</v>
      </c>
      <c r="Q370" s="390">
        <v>2</v>
      </c>
      <c r="R370" s="390">
        <v>43</v>
      </c>
      <c r="S370" s="390" t="s">
        <v>997</v>
      </c>
      <c r="U370" t="str">
        <f t="shared" si="5"/>
        <v>##</v>
      </c>
    </row>
    <row r="371" spans="1:21" ht="13.5" hidden="1">
      <c r="A371" s="390">
        <v>366</v>
      </c>
      <c r="B371" s="390">
        <v>232</v>
      </c>
      <c r="C371" s="390" t="s">
        <v>902</v>
      </c>
      <c r="F371" s="390"/>
      <c r="G371" s="390"/>
      <c r="H371" s="392" t="s">
        <v>902</v>
      </c>
      <c r="I371" s="395"/>
      <c r="J371" s="390">
        <v>5</v>
      </c>
      <c r="K371" s="396" t="s">
        <v>2244</v>
      </c>
      <c r="L371" s="396" t="s">
        <v>2245</v>
      </c>
      <c r="M371" s="396"/>
      <c r="O371" s="396" t="s">
        <v>902</v>
      </c>
      <c r="P371" s="396" t="s">
        <v>902</v>
      </c>
      <c r="Q371" s="390">
        <v>2</v>
      </c>
      <c r="R371" s="390">
        <v>43</v>
      </c>
      <c r="S371" s="390" t="s">
        <v>997</v>
      </c>
      <c r="U371" t="str">
        <f t="shared" si="5"/>
        <v>##</v>
      </c>
    </row>
    <row r="372" spans="1:21" ht="13.5" hidden="1">
      <c r="A372" s="390">
        <v>367</v>
      </c>
      <c r="B372" s="390">
        <v>233</v>
      </c>
      <c r="C372" s="390" t="s">
        <v>902</v>
      </c>
      <c r="F372" s="390"/>
      <c r="G372" s="390"/>
      <c r="H372" s="392" t="s">
        <v>902</v>
      </c>
      <c r="I372" s="395"/>
      <c r="J372" s="390">
        <v>6</v>
      </c>
      <c r="K372" s="396" t="s">
        <v>2244</v>
      </c>
      <c r="L372" s="396" t="s">
        <v>2245</v>
      </c>
      <c r="M372" s="396"/>
      <c r="O372" s="396" t="s">
        <v>902</v>
      </c>
      <c r="P372" s="396" t="s">
        <v>902</v>
      </c>
      <c r="Q372" s="390">
        <v>2</v>
      </c>
      <c r="R372" s="390">
        <v>43</v>
      </c>
      <c r="S372" s="390" t="s">
        <v>997</v>
      </c>
      <c r="U372" t="str">
        <f t="shared" si="5"/>
        <v>##</v>
      </c>
    </row>
    <row r="373" spans="1:21" ht="13.5" hidden="1">
      <c r="A373" s="390">
        <v>368</v>
      </c>
      <c r="B373" s="390">
        <v>234</v>
      </c>
      <c r="C373" s="390" t="s">
        <v>902</v>
      </c>
      <c r="F373" s="390"/>
      <c r="G373" s="390"/>
      <c r="H373" s="392" t="s">
        <v>902</v>
      </c>
      <c r="I373" s="395"/>
      <c r="J373" s="390">
        <v>7</v>
      </c>
      <c r="K373" s="397" t="s">
        <v>2244</v>
      </c>
      <c r="L373" s="397" t="s">
        <v>2245</v>
      </c>
      <c r="O373" s="396" t="s">
        <v>902</v>
      </c>
      <c r="P373" s="396" t="s">
        <v>902</v>
      </c>
      <c r="Q373" s="390">
        <v>2</v>
      </c>
      <c r="R373" s="390">
        <v>43</v>
      </c>
      <c r="S373" s="390" t="s">
        <v>997</v>
      </c>
      <c r="U373" t="str">
        <f t="shared" si="5"/>
        <v>##</v>
      </c>
    </row>
    <row r="374" spans="1:21" ht="13.5" hidden="1">
      <c r="A374" s="390">
        <v>369</v>
      </c>
      <c r="B374" s="390">
        <v>235</v>
      </c>
      <c r="C374" s="390" t="s">
        <v>902</v>
      </c>
      <c r="F374" s="390"/>
      <c r="G374" s="390"/>
      <c r="H374" s="392" t="s">
        <v>902</v>
      </c>
      <c r="I374" s="395"/>
      <c r="J374" s="390" t="s">
        <v>902</v>
      </c>
      <c r="K374" s="396" t="s">
        <v>2246</v>
      </c>
      <c r="L374" s="396" t="s">
        <v>2247</v>
      </c>
      <c r="O374" s="396" t="s">
        <v>902</v>
      </c>
      <c r="P374" s="396" t="s">
        <v>902</v>
      </c>
      <c r="Q374" s="390">
        <v>2</v>
      </c>
      <c r="R374" s="390">
        <v>43</v>
      </c>
      <c r="S374" s="390" t="s">
        <v>997</v>
      </c>
      <c r="U374" t="str">
        <f t="shared" si="5"/>
        <v>##</v>
      </c>
    </row>
    <row r="375" spans="1:21" ht="13.5" hidden="1">
      <c r="A375" s="390">
        <v>370</v>
      </c>
      <c r="B375" s="390">
        <v>236</v>
      </c>
      <c r="C375" s="390" t="s">
        <v>902</v>
      </c>
      <c r="F375" s="390"/>
      <c r="G375" s="390"/>
      <c r="H375" s="392" t="s">
        <v>902</v>
      </c>
      <c r="I375" s="395"/>
      <c r="J375" s="390" t="s">
        <v>902</v>
      </c>
      <c r="K375" s="396" t="s">
        <v>2246</v>
      </c>
      <c r="L375" s="396" t="s">
        <v>2247</v>
      </c>
      <c r="O375" s="396" t="s">
        <v>902</v>
      </c>
      <c r="P375" s="396" t="s">
        <v>902</v>
      </c>
      <c r="Q375" s="390">
        <v>2</v>
      </c>
      <c r="R375" s="390">
        <v>43</v>
      </c>
      <c r="S375" s="390" t="s">
        <v>997</v>
      </c>
      <c r="U375" t="str">
        <f t="shared" si="5"/>
        <v>##</v>
      </c>
    </row>
    <row r="376" spans="1:21" ht="13.5" hidden="1">
      <c r="A376" s="390">
        <v>371</v>
      </c>
      <c r="B376" s="390">
        <v>237</v>
      </c>
      <c r="C376" s="390" t="s">
        <v>902</v>
      </c>
      <c r="F376" s="390"/>
      <c r="G376" s="390"/>
      <c r="H376" s="392" t="s">
        <v>902</v>
      </c>
      <c r="I376" s="395"/>
      <c r="J376" s="390" t="s">
        <v>902</v>
      </c>
      <c r="K376" s="396"/>
      <c r="L376" s="396"/>
      <c r="O376" s="396" t="s">
        <v>902</v>
      </c>
      <c r="P376" s="396" t="s">
        <v>902</v>
      </c>
      <c r="U376" t="str">
        <f t="shared" si="5"/>
        <v>##</v>
      </c>
    </row>
    <row r="377" spans="1:21" ht="13.5" hidden="1">
      <c r="A377" s="390">
        <v>372</v>
      </c>
      <c r="B377" s="390">
        <v>238</v>
      </c>
      <c r="C377" s="390" t="s">
        <v>902</v>
      </c>
      <c r="F377" s="390"/>
      <c r="G377" s="390"/>
      <c r="H377" s="392" t="s">
        <v>902</v>
      </c>
      <c r="I377" s="395"/>
      <c r="J377" s="390" t="s">
        <v>902</v>
      </c>
      <c r="L377" s="397"/>
      <c r="O377" s="396" t="s">
        <v>902</v>
      </c>
      <c r="P377" s="396" t="s">
        <v>902</v>
      </c>
      <c r="U377" t="str">
        <f t="shared" si="5"/>
        <v>##</v>
      </c>
    </row>
    <row r="378" spans="1:21" ht="13.5" hidden="1">
      <c r="A378" s="390">
        <v>373</v>
      </c>
      <c r="B378" s="390">
        <v>239</v>
      </c>
      <c r="C378" s="390" t="s">
        <v>902</v>
      </c>
      <c r="F378" s="390"/>
      <c r="G378" s="390"/>
      <c r="H378" s="392" t="s">
        <v>902</v>
      </c>
      <c r="I378" s="398"/>
      <c r="J378" s="390" t="s">
        <v>902</v>
      </c>
      <c r="O378" s="396" t="s">
        <v>902</v>
      </c>
      <c r="P378" s="391" t="s">
        <v>902</v>
      </c>
      <c r="U378" t="str">
        <f t="shared" si="5"/>
        <v>##</v>
      </c>
    </row>
    <row r="379" spans="1:21" ht="13.5" hidden="1">
      <c r="A379" s="390">
        <v>374</v>
      </c>
      <c r="B379" s="390">
        <v>240</v>
      </c>
      <c r="C379" s="390" t="s">
        <v>902</v>
      </c>
      <c r="F379" s="390"/>
      <c r="G379" s="390"/>
      <c r="H379" s="392" t="s">
        <v>902</v>
      </c>
      <c r="I379" s="398"/>
      <c r="J379" s="390">
        <v>94</v>
      </c>
      <c r="K379" s="391" t="s">
        <v>2248</v>
      </c>
      <c r="L379" s="391" t="s">
        <v>1005</v>
      </c>
      <c r="N379" s="391">
        <v>2</v>
      </c>
      <c r="O379" s="396" t="s">
        <v>913</v>
      </c>
      <c r="P379" s="391" t="s">
        <v>902</v>
      </c>
      <c r="Q379" s="390">
        <v>2</v>
      </c>
      <c r="R379" s="390">
        <v>43</v>
      </c>
      <c r="S379" s="390" t="s">
        <v>997</v>
      </c>
      <c r="U379" t="str">
        <f t="shared" si="5"/>
        <v>##</v>
      </c>
    </row>
    <row r="380" spans="1:21" ht="13.5" hidden="1">
      <c r="A380" s="390">
        <v>375</v>
      </c>
      <c r="B380" s="390">
        <v>241</v>
      </c>
      <c r="C380" s="390" t="s">
        <v>902</v>
      </c>
      <c r="E380" s="390">
        <v>49</v>
      </c>
      <c r="F380" s="390"/>
      <c r="G380" s="390"/>
      <c r="H380" s="392">
        <v>45153</v>
      </c>
      <c r="I380" s="395">
        <v>45153</v>
      </c>
      <c r="J380" s="390">
        <v>91</v>
      </c>
      <c r="K380" s="391" t="s">
        <v>2249</v>
      </c>
      <c r="L380" s="397" t="s">
        <v>1006</v>
      </c>
      <c r="N380" s="391">
        <v>1</v>
      </c>
      <c r="O380" s="396" t="s">
        <v>1936</v>
      </c>
      <c r="P380" s="396" t="s">
        <v>902</v>
      </c>
      <c r="Q380" s="390">
        <v>2</v>
      </c>
      <c r="R380" s="390">
        <v>43</v>
      </c>
      <c r="S380" s="390" t="s">
        <v>997</v>
      </c>
      <c r="U380" t="str">
        <f t="shared" si="5"/>
        <v>##</v>
      </c>
    </row>
    <row r="381" spans="1:21" ht="13.5" hidden="1">
      <c r="A381" s="390">
        <v>376</v>
      </c>
      <c r="B381" s="390">
        <v>242</v>
      </c>
      <c r="C381" s="390" t="s">
        <v>902</v>
      </c>
      <c r="E381" s="390">
        <v>49</v>
      </c>
      <c r="F381" s="390"/>
      <c r="G381" s="390"/>
      <c r="H381" s="392">
        <v>45132</v>
      </c>
      <c r="I381" s="395">
        <v>45132</v>
      </c>
      <c r="J381" s="390">
        <v>70</v>
      </c>
      <c r="K381" s="391" t="s">
        <v>1007</v>
      </c>
      <c r="L381" s="391" t="s">
        <v>1008</v>
      </c>
      <c r="N381" s="391">
        <v>2</v>
      </c>
      <c r="O381" s="396" t="s">
        <v>913</v>
      </c>
      <c r="P381" s="396" t="s">
        <v>902</v>
      </c>
      <c r="Q381" s="390">
        <v>2</v>
      </c>
      <c r="R381" s="390">
        <v>43</v>
      </c>
      <c r="S381" s="390" t="s">
        <v>997</v>
      </c>
      <c r="U381" t="str">
        <f t="shared" si="5"/>
        <v>##</v>
      </c>
    </row>
    <row r="382" spans="1:21" ht="13.5" hidden="1">
      <c r="A382" s="390">
        <v>377</v>
      </c>
      <c r="B382" s="390">
        <v>243</v>
      </c>
      <c r="C382" s="390" t="s">
        <v>902</v>
      </c>
      <c r="E382" s="390">
        <v>49</v>
      </c>
      <c r="F382" s="390"/>
      <c r="G382" s="390"/>
      <c r="H382" s="392">
        <v>45237</v>
      </c>
      <c r="I382" s="398">
        <v>45237</v>
      </c>
      <c r="J382" s="390">
        <v>86</v>
      </c>
      <c r="K382" s="397" t="s">
        <v>1009</v>
      </c>
      <c r="L382" s="397" t="s">
        <v>1010</v>
      </c>
      <c r="M382" s="396"/>
      <c r="N382" s="391">
        <v>2</v>
      </c>
      <c r="O382" s="396" t="s">
        <v>913</v>
      </c>
      <c r="P382" s="396" t="s">
        <v>902</v>
      </c>
      <c r="Q382" s="390">
        <v>2</v>
      </c>
      <c r="R382" s="390">
        <v>43</v>
      </c>
      <c r="S382" s="390" t="s">
        <v>997</v>
      </c>
      <c r="U382" t="str">
        <f t="shared" si="5"/>
        <v>##</v>
      </c>
    </row>
    <row r="383" spans="1:21" ht="13.5" hidden="1">
      <c r="A383" s="390">
        <v>378</v>
      </c>
      <c r="B383" s="390">
        <v>244</v>
      </c>
      <c r="C383" s="390" t="s">
        <v>902</v>
      </c>
      <c r="F383" s="390"/>
      <c r="G383" s="390"/>
      <c r="H383" s="392" t="s">
        <v>902</v>
      </c>
      <c r="I383" s="395"/>
      <c r="J383" s="390" t="s">
        <v>902</v>
      </c>
      <c r="K383" s="397"/>
      <c r="L383" s="397"/>
      <c r="M383" s="396"/>
      <c r="O383" s="396" t="s">
        <v>902</v>
      </c>
      <c r="P383" s="396"/>
      <c r="U383" t="str">
        <f t="shared" si="5"/>
        <v>##</v>
      </c>
    </row>
    <row r="384" spans="1:21" ht="13.5" hidden="1">
      <c r="A384" s="390">
        <v>379</v>
      </c>
      <c r="B384" s="390">
        <v>245</v>
      </c>
      <c r="C384" s="390" t="s">
        <v>902</v>
      </c>
      <c r="F384" s="390"/>
      <c r="G384" s="390"/>
      <c r="H384" s="392" t="s">
        <v>902</v>
      </c>
      <c r="I384" s="395"/>
      <c r="J384" s="390" t="s">
        <v>902</v>
      </c>
      <c r="K384" s="397"/>
      <c r="L384" s="397"/>
      <c r="M384" s="396"/>
      <c r="O384" s="396" t="s">
        <v>902</v>
      </c>
      <c r="P384" s="396"/>
      <c r="U384" t="str">
        <f t="shared" si="5"/>
        <v>##</v>
      </c>
    </row>
    <row r="385" spans="1:21" ht="13.5" hidden="1">
      <c r="A385" s="390">
        <v>380</v>
      </c>
      <c r="B385" s="390">
        <v>246</v>
      </c>
      <c r="C385" s="390" t="s">
        <v>902</v>
      </c>
      <c r="F385" s="390"/>
      <c r="G385" s="390"/>
      <c r="H385" s="392" t="s">
        <v>902</v>
      </c>
      <c r="I385" s="398"/>
      <c r="J385" s="390" t="s">
        <v>902</v>
      </c>
      <c r="O385" s="396" t="s">
        <v>902</v>
      </c>
      <c r="P385" s="396"/>
      <c r="U385" t="str">
        <f t="shared" si="5"/>
        <v>##</v>
      </c>
    </row>
    <row r="386" spans="1:21" ht="13.5" hidden="1">
      <c r="A386" s="390">
        <v>381</v>
      </c>
      <c r="B386" s="390">
        <v>247</v>
      </c>
      <c r="C386" s="390" t="s">
        <v>902</v>
      </c>
      <c r="F386" s="390"/>
      <c r="G386" s="390"/>
      <c r="H386" s="392" t="s">
        <v>902</v>
      </c>
      <c r="I386" s="395"/>
      <c r="J386" s="390" t="s">
        <v>902</v>
      </c>
      <c r="K386" s="396"/>
      <c r="L386" s="396"/>
      <c r="M386" s="396"/>
      <c r="O386" s="396" t="s">
        <v>902</v>
      </c>
      <c r="P386" s="396"/>
      <c r="U386" t="str">
        <f t="shared" si="5"/>
        <v>##</v>
      </c>
    </row>
    <row r="387" spans="1:21" ht="13.5" hidden="1">
      <c r="A387" s="390">
        <v>382</v>
      </c>
      <c r="B387" s="390">
        <v>248</v>
      </c>
      <c r="C387" s="390" t="s">
        <v>902</v>
      </c>
      <c r="F387" s="390"/>
      <c r="G387" s="390"/>
      <c r="H387" s="392" t="s">
        <v>902</v>
      </c>
      <c r="I387" s="395"/>
      <c r="J387" s="390" t="s">
        <v>902</v>
      </c>
      <c r="K387" s="396"/>
      <c r="L387" s="396"/>
      <c r="M387" s="396"/>
      <c r="O387" s="396" t="s">
        <v>902</v>
      </c>
      <c r="P387" s="396"/>
      <c r="U387" t="str">
        <f t="shared" si="5"/>
        <v>##</v>
      </c>
    </row>
    <row r="388" spans="1:21" ht="13.5" hidden="1">
      <c r="A388" s="390">
        <v>383</v>
      </c>
      <c r="C388" s="390" t="s">
        <v>902</v>
      </c>
      <c r="F388" s="390"/>
      <c r="G388" s="390"/>
      <c r="H388" s="392" t="s">
        <v>902</v>
      </c>
      <c r="I388" s="395"/>
      <c r="J388" s="390" t="s">
        <v>902</v>
      </c>
      <c r="K388" s="396"/>
      <c r="L388" s="396"/>
      <c r="M388" s="396"/>
      <c r="O388" s="396" t="s">
        <v>902</v>
      </c>
      <c r="P388" s="396"/>
      <c r="U388" t="str">
        <f t="shared" si="5"/>
        <v>##</v>
      </c>
    </row>
    <row r="389" spans="1:21" ht="13.5" hidden="1">
      <c r="A389" s="390">
        <v>384</v>
      </c>
      <c r="C389" s="390" t="s">
        <v>902</v>
      </c>
      <c r="F389" s="390"/>
      <c r="G389" s="390"/>
      <c r="H389" s="392" t="s">
        <v>902</v>
      </c>
      <c r="I389" s="395"/>
      <c r="J389" s="390" t="s">
        <v>902</v>
      </c>
      <c r="K389" s="396"/>
      <c r="L389" s="396"/>
      <c r="M389" s="396"/>
      <c r="O389" s="396" t="s">
        <v>902</v>
      </c>
      <c r="P389" s="396"/>
      <c r="U389" t="str">
        <f t="shared" si="5"/>
        <v>##</v>
      </c>
    </row>
    <row r="390" spans="1:21" ht="13.5" hidden="1">
      <c r="A390" s="390">
        <v>385</v>
      </c>
      <c r="C390" s="390" t="s">
        <v>902</v>
      </c>
      <c r="F390" s="390"/>
      <c r="G390" s="390"/>
      <c r="H390" s="392" t="s">
        <v>902</v>
      </c>
      <c r="I390" s="395"/>
      <c r="J390" s="390" t="s">
        <v>902</v>
      </c>
      <c r="O390" s="396" t="s">
        <v>902</v>
      </c>
      <c r="P390" s="396"/>
      <c r="U390" t="str">
        <f t="shared" si="5"/>
        <v>##</v>
      </c>
    </row>
    <row r="391" spans="1:21" ht="13.5" hidden="1">
      <c r="A391" s="390">
        <v>386</v>
      </c>
      <c r="C391" s="390" t="s">
        <v>902</v>
      </c>
      <c r="F391" s="390"/>
      <c r="G391" s="390"/>
      <c r="H391" s="392" t="s">
        <v>902</v>
      </c>
      <c r="I391" s="395"/>
      <c r="J391" s="390" t="s">
        <v>902</v>
      </c>
      <c r="K391" s="396"/>
      <c r="L391" s="396"/>
      <c r="O391" s="396" t="s">
        <v>902</v>
      </c>
      <c r="P391" s="396"/>
      <c r="U391" t="str">
        <f aca="true" t="shared" si="6" ref="U391:U454">IF(C391="","##",IF(C391=C390,"##",""))</f>
        <v>##</v>
      </c>
    </row>
    <row r="392" spans="1:21" ht="13.5" hidden="1">
      <c r="A392" s="390">
        <v>387</v>
      </c>
      <c r="C392" s="390" t="s">
        <v>902</v>
      </c>
      <c r="F392" s="390"/>
      <c r="G392" s="390"/>
      <c r="H392" s="392" t="s">
        <v>902</v>
      </c>
      <c r="I392" s="395"/>
      <c r="J392" s="390" t="s">
        <v>902</v>
      </c>
      <c r="K392" s="396"/>
      <c r="L392" s="396"/>
      <c r="O392" s="396" t="s">
        <v>902</v>
      </c>
      <c r="P392" s="396"/>
      <c r="U392" t="str">
        <f t="shared" si="6"/>
        <v>##</v>
      </c>
    </row>
    <row r="393" spans="1:21" ht="13.5" hidden="1">
      <c r="A393" s="390">
        <v>388</v>
      </c>
      <c r="C393" s="390" t="s">
        <v>902</v>
      </c>
      <c r="F393" s="390"/>
      <c r="G393" s="390"/>
      <c r="H393" s="392" t="s">
        <v>902</v>
      </c>
      <c r="I393" s="395"/>
      <c r="J393" s="390" t="s">
        <v>902</v>
      </c>
      <c r="O393" s="396" t="s">
        <v>902</v>
      </c>
      <c r="P393" s="396"/>
      <c r="U393" t="str">
        <f t="shared" si="6"/>
        <v>##</v>
      </c>
    </row>
    <row r="394" spans="1:21" ht="13.5" hidden="1">
      <c r="A394" s="390">
        <v>389</v>
      </c>
      <c r="C394" s="390" t="s">
        <v>902</v>
      </c>
      <c r="F394" s="390"/>
      <c r="G394" s="390"/>
      <c r="H394" s="392" t="s">
        <v>902</v>
      </c>
      <c r="I394" s="395"/>
      <c r="J394" s="390" t="s">
        <v>902</v>
      </c>
      <c r="K394" s="396"/>
      <c r="L394" s="396"/>
      <c r="M394" s="396"/>
      <c r="O394" s="396" t="s">
        <v>902</v>
      </c>
      <c r="P394" s="396"/>
      <c r="U394" t="str">
        <f t="shared" si="6"/>
        <v>##</v>
      </c>
    </row>
    <row r="395" spans="1:21" ht="13.5" hidden="1">
      <c r="A395" s="390">
        <v>390</v>
      </c>
      <c r="C395" s="390" t="s">
        <v>902</v>
      </c>
      <c r="F395" s="390"/>
      <c r="G395" s="390"/>
      <c r="H395" s="392" t="s">
        <v>902</v>
      </c>
      <c r="I395" s="395"/>
      <c r="J395" s="390" t="s">
        <v>902</v>
      </c>
      <c r="K395" s="396"/>
      <c r="L395" s="396"/>
      <c r="M395" s="396"/>
      <c r="O395" s="396" t="s">
        <v>902</v>
      </c>
      <c r="P395" s="396"/>
      <c r="U395" t="str">
        <f t="shared" si="6"/>
        <v>##</v>
      </c>
    </row>
    <row r="396" spans="1:21" ht="13.5" hidden="1">
      <c r="A396" s="390">
        <v>391</v>
      </c>
      <c r="B396" s="390">
        <v>249</v>
      </c>
      <c r="C396" s="390" t="s">
        <v>902</v>
      </c>
      <c r="F396" s="390"/>
      <c r="G396" s="390"/>
      <c r="H396" s="392" t="s">
        <v>902</v>
      </c>
      <c r="I396" s="395"/>
      <c r="J396" s="390" t="s">
        <v>902</v>
      </c>
      <c r="K396" s="397" t="s">
        <v>1011</v>
      </c>
      <c r="L396" s="397" t="s">
        <v>1012</v>
      </c>
      <c r="O396" s="396" t="s">
        <v>902</v>
      </c>
      <c r="P396" s="396"/>
      <c r="Q396" s="390">
        <v>3</v>
      </c>
      <c r="R396" s="390">
        <v>53</v>
      </c>
      <c r="S396" s="390" t="s">
        <v>1013</v>
      </c>
      <c r="U396" t="str">
        <f t="shared" si="6"/>
        <v>##</v>
      </c>
    </row>
    <row r="397" spans="1:21" ht="13.5" hidden="1">
      <c r="A397" s="390">
        <v>392</v>
      </c>
      <c r="B397" s="390">
        <v>250</v>
      </c>
      <c r="C397" s="390" t="s">
        <v>902</v>
      </c>
      <c r="F397" s="390"/>
      <c r="G397" s="390"/>
      <c r="H397" s="392" t="s">
        <v>902</v>
      </c>
      <c r="I397" s="395"/>
      <c r="J397" s="390" t="s">
        <v>902</v>
      </c>
      <c r="O397" s="396" t="s">
        <v>902</v>
      </c>
      <c r="P397" s="396"/>
      <c r="U397" t="str">
        <f t="shared" si="6"/>
        <v>##</v>
      </c>
    </row>
    <row r="398" spans="1:21" ht="13.5" hidden="1">
      <c r="A398" s="390">
        <v>393</v>
      </c>
      <c r="B398" s="390">
        <v>288</v>
      </c>
      <c r="C398" s="390" t="s">
        <v>902</v>
      </c>
      <c r="F398" s="390"/>
      <c r="G398" s="390"/>
      <c r="H398" s="392" t="s">
        <v>902</v>
      </c>
      <c r="I398" s="395"/>
      <c r="J398" s="390">
        <v>74</v>
      </c>
      <c r="K398" s="391" t="s">
        <v>1052</v>
      </c>
      <c r="L398" s="391" t="s">
        <v>1052</v>
      </c>
      <c r="O398" s="396" t="s">
        <v>902</v>
      </c>
      <c r="P398" s="396"/>
      <c r="Q398" s="390">
        <v>3</v>
      </c>
      <c r="R398" s="390">
        <v>52</v>
      </c>
      <c r="S398" s="390" t="s">
        <v>1053</v>
      </c>
      <c r="U398" t="str">
        <f t="shared" si="6"/>
        <v>##</v>
      </c>
    </row>
    <row r="399" spans="1:21" ht="13.5" hidden="1">
      <c r="A399" s="390">
        <v>394</v>
      </c>
      <c r="B399" s="390">
        <v>289</v>
      </c>
      <c r="C399" s="390" t="s">
        <v>902</v>
      </c>
      <c r="F399" s="390"/>
      <c r="G399" s="390"/>
      <c r="H399" s="392" t="s">
        <v>902</v>
      </c>
      <c r="I399" s="395"/>
      <c r="J399" s="390">
        <v>74</v>
      </c>
      <c r="K399" s="391" t="s">
        <v>1052</v>
      </c>
      <c r="L399" s="391" t="s">
        <v>1052</v>
      </c>
      <c r="O399" s="396" t="s">
        <v>902</v>
      </c>
      <c r="P399" s="396"/>
      <c r="Q399" s="390">
        <v>3</v>
      </c>
      <c r="R399" s="390">
        <v>52</v>
      </c>
      <c r="S399" s="390" t="s">
        <v>1053</v>
      </c>
      <c r="U399" t="str">
        <f t="shared" si="6"/>
        <v>##</v>
      </c>
    </row>
    <row r="400" spans="1:21" ht="13.5" hidden="1">
      <c r="A400" s="390">
        <v>395</v>
      </c>
      <c r="B400" s="390">
        <v>290</v>
      </c>
      <c r="C400" s="390" t="s">
        <v>902</v>
      </c>
      <c r="F400" s="390"/>
      <c r="G400" s="390"/>
      <c r="H400" s="392" t="s">
        <v>902</v>
      </c>
      <c r="I400" s="395"/>
      <c r="J400" s="390">
        <v>74</v>
      </c>
      <c r="K400" s="391" t="s">
        <v>1052</v>
      </c>
      <c r="L400" s="391" t="s">
        <v>1052</v>
      </c>
      <c r="O400" s="396" t="s">
        <v>902</v>
      </c>
      <c r="P400" s="396"/>
      <c r="Q400" s="390">
        <v>3</v>
      </c>
      <c r="R400" s="390">
        <v>52</v>
      </c>
      <c r="S400" s="390" t="s">
        <v>1053</v>
      </c>
      <c r="U400" t="str">
        <f t="shared" si="6"/>
        <v>##</v>
      </c>
    </row>
    <row r="401" spans="1:21" ht="13.5" hidden="1">
      <c r="A401" s="390">
        <v>396</v>
      </c>
      <c r="B401" s="390">
        <v>291</v>
      </c>
      <c r="C401" s="390" t="s">
        <v>902</v>
      </c>
      <c r="F401" s="390"/>
      <c r="G401" s="390"/>
      <c r="H401" s="392" t="s">
        <v>902</v>
      </c>
      <c r="I401" s="395"/>
      <c r="J401" s="390">
        <v>74</v>
      </c>
      <c r="K401" s="391" t="s">
        <v>1052</v>
      </c>
      <c r="L401" s="391" t="s">
        <v>1052</v>
      </c>
      <c r="O401" s="396" t="s">
        <v>902</v>
      </c>
      <c r="P401" s="396"/>
      <c r="Q401" s="390">
        <v>3</v>
      </c>
      <c r="R401" s="390">
        <v>52</v>
      </c>
      <c r="S401" s="390" t="s">
        <v>1053</v>
      </c>
      <c r="U401" t="str">
        <f t="shared" si="6"/>
        <v>##</v>
      </c>
    </row>
    <row r="402" spans="1:21" ht="13.5" hidden="1">
      <c r="A402" s="390">
        <v>397</v>
      </c>
      <c r="C402" s="390" t="s">
        <v>902</v>
      </c>
      <c r="F402" s="390"/>
      <c r="G402" s="390"/>
      <c r="H402" s="392" t="s">
        <v>902</v>
      </c>
      <c r="I402" s="395"/>
      <c r="J402" s="390" t="s">
        <v>902</v>
      </c>
      <c r="O402" s="396" t="s">
        <v>902</v>
      </c>
      <c r="P402" s="396"/>
      <c r="U402" t="str">
        <f t="shared" si="6"/>
        <v>##</v>
      </c>
    </row>
    <row r="403" spans="1:21" ht="13.5" hidden="1">
      <c r="A403" s="390">
        <v>398</v>
      </c>
      <c r="B403" s="390">
        <v>327</v>
      </c>
      <c r="C403" s="390" t="s">
        <v>902</v>
      </c>
      <c r="F403" s="390"/>
      <c r="G403" s="390"/>
      <c r="I403" s="395"/>
      <c r="J403" s="390">
        <v>54</v>
      </c>
      <c r="K403" s="391" t="s">
        <v>1079</v>
      </c>
      <c r="L403" s="391" t="s">
        <v>1080</v>
      </c>
      <c r="N403" s="391">
        <v>1</v>
      </c>
      <c r="O403" s="396" t="s">
        <v>1936</v>
      </c>
      <c r="P403" s="396" t="s">
        <v>1936</v>
      </c>
      <c r="Q403" s="390">
        <v>3</v>
      </c>
      <c r="R403" s="390">
        <v>52</v>
      </c>
      <c r="S403" s="390" t="s">
        <v>1053</v>
      </c>
      <c r="U403" t="str">
        <f t="shared" si="6"/>
        <v>##</v>
      </c>
    </row>
    <row r="404" spans="1:21" ht="13.5" hidden="1">
      <c r="A404" s="390">
        <v>399</v>
      </c>
      <c r="B404" s="390">
        <v>328</v>
      </c>
      <c r="C404" s="390" t="s">
        <v>902</v>
      </c>
      <c r="F404" s="390"/>
      <c r="G404" s="390"/>
      <c r="I404" s="395"/>
      <c r="J404" s="390">
        <v>54</v>
      </c>
      <c r="K404" s="397" t="s">
        <v>1079</v>
      </c>
      <c r="L404" s="397" t="s">
        <v>1080</v>
      </c>
      <c r="N404" s="391">
        <v>1</v>
      </c>
      <c r="O404" s="396" t="s">
        <v>1936</v>
      </c>
      <c r="P404" s="396" t="s">
        <v>1936</v>
      </c>
      <c r="Q404" s="390">
        <v>3</v>
      </c>
      <c r="R404" s="390">
        <v>52</v>
      </c>
      <c r="S404" s="390" t="s">
        <v>1053</v>
      </c>
      <c r="U404" t="str">
        <f t="shared" si="6"/>
        <v>##</v>
      </c>
    </row>
    <row r="405" spans="1:21" ht="13.5" hidden="1">
      <c r="A405" s="390">
        <v>400</v>
      </c>
      <c r="B405" s="390">
        <v>329</v>
      </c>
      <c r="C405" s="390" t="s">
        <v>902</v>
      </c>
      <c r="F405" s="390"/>
      <c r="G405" s="390"/>
      <c r="I405" s="395"/>
      <c r="J405" s="390">
        <v>54</v>
      </c>
      <c r="K405" s="397" t="s">
        <v>1079</v>
      </c>
      <c r="L405" s="397" t="s">
        <v>1080</v>
      </c>
      <c r="N405" s="391">
        <v>1</v>
      </c>
      <c r="O405" s="396" t="s">
        <v>1936</v>
      </c>
      <c r="P405" s="396" t="s">
        <v>1936</v>
      </c>
      <c r="Q405" s="390">
        <v>3</v>
      </c>
      <c r="R405" s="390">
        <v>52</v>
      </c>
      <c r="S405" s="390" t="s">
        <v>1053</v>
      </c>
      <c r="U405" t="str">
        <f t="shared" si="6"/>
        <v>##</v>
      </c>
    </row>
    <row r="406" spans="1:21" ht="13.5" hidden="1">
      <c r="A406" s="390">
        <v>401</v>
      </c>
      <c r="B406" s="390">
        <v>330</v>
      </c>
      <c r="C406" s="390" t="s">
        <v>902</v>
      </c>
      <c r="F406" s="390"/>
      <c r="G406" s="390"/>
      <c r="I406" s="395"/>
      <c r="J406" s="390">
        <v>54</v>
      </c>
      <c r="K406" s="397" t="s">
        <v>1079</v>
      </c>
      <c r="L406" s="397" t="s">
        <v>1080</v>
      </c>
      <c r="N406" s="391">
        <v>1</v>
      </c>
      <c r="O406" s="396" t="s">
        <v>1936</v>
      </c>
      <c r="P406" s="396" t="s">
        <v>1936</v>
      </c>
      <c r="Q406" s="390">
        <v>3</v>
      </c>
      <c r="R406" s="390">
        <v>52</v>
      </c>
      <c r="S406" s="390" t="s">
        <v>1053</v>
      </c>
      <c r="U406" t="str">
        <f t="shared" si="6"/>
        <v>##</v>
      </c>
    </row>
    <row r="407" spans="1:21" ht="13.5" hidden="1">
      <c r="A407" s="390">
        <v>402</v>
      </c>
      <c r="C407" s="390" t="s">
        <v>902</v>
      </c>
      <c r="F407" s="390"/>
      <c r="G407" s="390"/>
      <c r="H407" s="392" t="s">
        <v>902</v>
      </c>
      <c r="I407" s="398"/>
      <c r="J407" s="390" t="s">
        <v>902</v>
      </c>
      <c r="K407" s="396" t="s">
        <v>2250</v>
      </c>
      <c r="L407" s="396"/>
      <c r="O407" s="396" t="s">
        <v>902</v>
      </c>
      <c r="P407" s="396"/>
      <c r="U407" t="str">
        <f t="shared" si="6"/>
        <v>##</v>
      </c>
    </row>
    <row r="408" spans="1:21" ht="13.5" hidden="1">
      <c r="A408" s="390">
        <v>403</v>
      </c>
      <c r="C408" s="390" t="s">
        <v>902</v>
      </c>
      <c r="F408" s="390"/>
      <c r="G408" s="390"/>
      <c r="H408" s="392" t="s">
        <v>902</v>
      </c>
      <c r="I408" s="398"/>
      <c r="J408" s="390" t="s">
        <v>902</v>
      </c>
      <c r="K408" s="396"/>
      <c r="L408" s="396"/>
      <c r="O408" s="396" t="s">
        <v>902</v>
      </c>
      <c r="P408" s="396"/>
      <c r="U408" t="str">
        <f t="shared" si="6"/>
        <v>##</v>
      </c>
    </row>
    <row r="409" spans="1:21" ht="13.5" hidden="1">
      <c r="A409" s="390">
        <v>404</v>
      </c>
      <c r="C409" s="390" t="s">
        <v>902</v>
      </c>
      <c r="F409" s="390"/>
      <c r="G409" s="390"/>
      <c r="H409" s="392" t="s">
        <v>902</v>
      </c>
      <c r="I409" s="398"/>
      <c r="J409" s="390" t="s">
        <v>902</v>
      </c>
      <c r="K409" s="396"/>
      <c r="L409" s="396"/>
      <c r="O409" s="396" t="s">
        <v>902</v>
      </c>
      <c r="P409" s="396"/>
      <c r="U409" t="str">
        <f t="shared" si="6"/>
        <v>##</v>
      </c>
    </row>
    <row r="410" spans="1:21" ht="13.5" hidden="1">
      <c r="A410" s="390">
        <v>405</v>
      </c>
      <c r="B410" s="390">
        <v>297</v>
      </c>
      <c r="C410" s="390" t="s">
        <v>902</v>
      </c>
      <c r="F410" s="390"/>
      <c r="G410" s="390"/>
      <c r="H410" s="392" t="s">
        <v>902</v>
      </c>
      <c r="I410" s="398"/>
      <c r="J410" s="390">
        <v>74</v>
      </c>
      <c r="K410" s="396" t="s">
        <v>1062</v>
      </c>
      <c r="L410" s="396" t="s">
        <v>1062</v>
      </c>
      <c r="O410" s="396" t="s">
        <v>902</v>
      </c>
      <c r="P410" s="396"/>
      <c r="Q410" s="390">
        <v>3</v>
      </c>
      <c r="R410" s="390">
        <v>51</v>
      </c>
      <c r="S410" s="390" t="s">
        <v>1063</v>
      </c>
      <c r="U410" t="str">
        <f t="shared" si="6"/>
        <v>##</v>
      </c>
    </row>
    <row r="411" spans="1:21" ht="13.5" hidden="1">
      <c r="A411" s="390">
        <v>406</v>
      </c>
      <c r="B411" s="390">
        <v>298</v>
      </c>
      <c r="C411" s="390" t="s">
        <v>902</v>
      </c>
      <c r="F411" s="390"/>
      <c r="G411" s="390"/>
      <c r="H411" s="392" t="s">
        <v>902</v>
      </c>
      <c r="I411" s="398"/>
      <c r="J411" s="390">
        <v>74</v>
      </c>
      <c r="K411" s="396" t="s">
        <v>1062</v>
      </c>
      <c r="L411" s="396" t="s">
        <v>1062</v>
      </c>
      <c r="O411" s="396" t="s">
        <v>902</v>
      </c>
      <c r="P411" s="396"/>
      <c r="Q411" s="390">
        <v>3</v>
      </c>
      <c r="R411" s="390">
        <v>51</v>
      </c>
      <c r="S411" s="390" t="s">
        <v>1063</v>
      </c>
      <c r="U411" t="str">
        <f t="shared" si="6"/>
        <v>##</v>
      </c>
    </row>
    <row r="412" spans="1:21" ht="13.5" hidden="1">
      <c r="A412" s="390">
        <v>407</v>
      </c>
      <c r="B412" s="390">
        <v>299</v>
      </c>
      <c r="C412" s="390" t="s">
        <v>902</v>
      </c>
      <c r="F412" s="390"/>
      <c r="G412" s="390"/>
      <c r="H412" s="392" t="s">
        <v>902</v>
      </c>
      <c r="I412" s="398"/>
      <c r="J412" s="390">
        <v>74</v>
      </c>
      <c r="K412" s="396" t="s">
        <v>1062</v>
      </c>
      <c r="L412" s="396" t="s">
        <v>1062</v>
      </c>
      <c r="O412" s="396" t="s">
        <v>902</v>
      </c>
      <c r="P412" s="396"/>
      <c r="Q412" s="390">
        <v>3</v>
      </c>
      <c r="R412" s="390">
        <v>51</v>
      </c>
      <c r="S412" s="390" t="s">
        <v>1063</v>
      </c>
      <c r="U412" t="str">
        <f t="shared" si="6"/>
        <v>##</v>
      </c>
    </row>
    <row r="413" spans="1:21" ht="13.5" hidden="1">
      <c r="A413" s="390">
        <v>408</v>
      </c>
      <c r="B413" s="390">
        <v>300</v>
      </c>
      <c r="C413" s="390" t="s">
        <v>902</v>
      </c>
      <c r="F413" s="390"/>
      <c r="G413" s="390"/>
      <c r="H413" s="392" t="s">
        <v>902</v>
      </c>
      <c r="I413" s="398"/>
      <c r="J413" s="390">
        <v>74</v>
      </c>
      <c r="K413" s="396" t="s">
        <v>1062</v>
      </c>
      <c r="L413" s="396" t="s">
        <v>1062</v>
      </c>
      <c r="O413" s="396" t="s">
        <v>902</v>
      </c>
      <c r="P413" s="396"/>
      <c r="Q413" s="390">
        <v>3</v>
      </c>
      <c r="R413" s="390">
        <v>51</v>
      </c>
      <c r="S413" s="390" t="s">
        <v>1063</v>
      </c>
      <c r="U413" t="str">
        <f t="shared" si="6"/>
        <v>##</v>
      </c>
    </row>
    <row r="414" spans="1:21" ht="13.5" hidden="1">
      <c r="A414" s="390">
        <v>409</v>
      </c>
      <c r="B414" s="390">
        <v>301</v>
      </c>
      <c r="C414" s="390" t="s">
        <v>902</v>
      </c>
      <c r="F414" s="390"/>
      <c r="G414" s="390"/>
      <c r="H414" s="392" t="s">
        <v>902</v>
      </c>
      <c r="I414" s="398"/>
      <c r="J414" s="390">
        <v>74</v>
      </c>
      <c r="K414" s="396" t="s">
        <v>1062</v>
      </c>
      <c r="L414" s="396" t="s">
        <v>1062</v>
      </c>
      <c r="O414" s="396" t="s">
        <v>902</v>
      </c>
      <c r="P414" s="396"/>
      <c r="Q414" s="390">
        <v>3</v>
      </c>
      <c r="R414" s="390">
        <v>51</v>
      </c>
      <c r="S414" s="390" t="s">
        <v>1063</v>
      </c>
      <c r="U414" t="str">
        <f t="shared" si="6"/>
        <v>##</v>
      </c>
    </row>
    <row r="415" spans="1:21" ht="13.5" hidden="1">
      <c r="A415" s="390">
        <v>410</v>
      </c>
      <c r="B415" s="390">
        <v>302</v>
      </c>
      <c r="C415" s="390" t="s">
        <v>902</v>
      </c>
      <c r="F415" s="390"/>
      <c r="G415" s="390"/>
      <c r="H415" s="392">
        <v>45286</v>
      </c>
      <c r="I415" s="398">
        <v>45286</v>
      </c>
      <c r="J415" s="390" t="s">
        <v>902</v>
      </c>
      <c r="K415" s="396" t="s">
        <v>2251</v>
      </c>
      <c r="L415" s="396" t="s">
        <v>2251</v>
      </c>
      <c r="N415" s="391">
        <v>1</v>
      </c>
      <c r="O415" s="396" t="s">
        <v>1936</v>
      </c>
      <c r="P415" s="396" t="s">
        <v>902</v>
      </c>
      <c r="Q415" s="390">
        <v>3</v>
      </c>
      <c r="R415" s="390">
        <v>51</v>
      </c>
      <c r="S415" s="390" t="s">
        <v>1063</v>
      </c>
      <c r="U415" t="str">
        <f t="shared" si="6"/>
        <v>##</v>
      </c>
    </row>
    <row r="416" spans="1:21" ht="13.5" hidden="1">
      <c r="A416" s="390">
        <v>411</v>
      </c>
      <c r="C416" s="390" t="s">
        <v>902</v>
      </c>
      <c r="F416" s="390"/>
      <c r="G416" s="390"/>
      <c r="H416" s="392" t="s">
        <v>902</v>
      </c>
      <c r="I416" s="398"/>
      <c r="J416" s="390" t="s">
        <v>902</v>
      </c>
      <c r="K416" s="396"/>
      <c r="L416" s="396"/>
      <c r="O416" s="396" t="s">
        <v>902</v>
      </c>
      <c r="P416" s="396"/>
      <c r="U416" t="str">
        <f t="shared" si="6"/>
        <v>##</v>
      </c>
    </row>
    <row r="417" spans="1:21" ht="13.5" hidden="1">
      <c r="A417" s="390">
        <v>412</v>
      </c>
      <c r="B417" s="390">
        <v>410</v>
      </c>
      <c r="C417" s="390" t="s">
        <v>902</v>
      </c>
      <c r="F417" s="390"/>
      <c r="G417" s="390"/>
      <c r="H417" s="392" t="s">
        <v>902</v>
      </c>
      <c r="I417" s="398"/>
      <c r="J417" s="390">
        <v>7</v>
      </c>
      <c r="K417" s="396" t="s">
        <v>1145</v>
      </c>
      <c r="L417" s="396" t="s">
        <v>2252</v>
      </c>
      <c r="O417" s="396" t="s">
        <v>902</v>
      </c>
      <c r="P417" s="396"/>
      <c r="Q417" s="390">
        <v>3</v>
      </c>
      <c r="R417" s="390">
        <v>51</v>
      </c>
      <c r="S417" s="390" t="s">
        <v>1063</v>
      </c>
      <c r="U417" t="str">
        <f t="shared" si="6"/>
        <v>##</v>
      </c>
    </row>
    <row r="418" spans="1:21" ht="13.5" hidden="1">
      <c r="A418" s="390">
        <v>413</v>
      </c>
      <c r="B418" s="390">
        <v>411</v>
      </c>
      <c r="C418" s="390" t="s">
        <v>902</v>
      </c>
      <c r="F418" s="390"/>
      <c r="G418" s="390"/>
      <c r="H418" s="392" t="s">
        <v>902</v>
      </c>
      <c r="I418" s="398"/>
      <c r="J418" s="390">
        <v>7</v>
      </c>
      <c r="K418" s="396" t="s">
        <v>1145</v>
      </c>
      <c r="L418" s="396" t="s">
        <v>2252</v>
      </c>
      <c r="O418" s="396" t="s">
        <v>902</v>
      </c>
      <c r="P418" s="396"/>
      <c r="Q418" s="390">
        <v>3</v>
      </c>
      <c r="R418" s="390">
        <v>51</v>
      </c>
      <c r="S418" s="390" t="s">
        <v>1063</v>
      </c>
      <c r="U418" t="str">
        <f t="shared" si="6"/>
        <v>##</v>
      </c>
    </row>
    <row r="419" spans="1:21" ht="13.5" hidden="1">
      <c r="A419" s="390">
        <v>414</v>
      </c>
      <c r="C419" s="390" t="s">
        <v>902</v>
      </c>
      <c r="F419" s="390"/>
      <c r="G419" s="390"/>
      <c r="H419" s="392" t="s">
        <v>902</v>
      </c>
      <c r="I419" s="398"/>
      <c r="J419" s="390" t="s">
        <v>902</v>
      </c>
      <c r="K419" s="396"/>
      <c r="L419" s="396"/>
      <c r="O419" s="396" t="s">
        <v>902</v>
      </c>
      <c r="P419" s="396"/>
      <c r="U419" t="str">
        <f t="shared" si="6"/>
        <v>##</v>
      </c>
    </row>
    <row r="420" spans="1:21" ht="13.5" hidden="1">
      <c r="A420" s="390">
        <v>415</v>
      </c>
      <c r="C420" s="390" t="s">
        <v>902</v>
      </c>
      <c r="F420" s="390"/>
      <c r="G420" s="390"/>
      <c r="H420" s="392" t="s">
        <v>902</v>
      </c>
      <c r="I420" s="395"/>
      <c r="J420" s="390" t="s">
        <v>902</v>
      </c>
      <c r="K420" s="396"/>
      <c r="L420" s="396"/>
      <c r="M420" s="396"/>
      <c r="O420" s="396" t="s">
        <v>902</v>
      </c>
      <c r="P420" s="396"/>
      <c r="U420" t="str">
        <f t="shared" si="6"/>
        <v>##</v>
      </c>
    </row>
    <row r="421" spans="1:21" ht="13.5" hidden="1">
      <c r="A421" s="390">
        <v>416</v>
      </c>
      <c r="C421" s="390" t="s">
        <v>902</v>
      </c>
      <c r="F421" s="390"/>
      <c r="G421" s="390"/>
      <c r="H421" s="392" t="s">
        <v>902</v>
      </c>
      <c r="I421" s="395"/>
      <c r="J421" s="390" t="s">
        <v>902</v>
      </c>
      <c r="K421" s="396"/>
      <c r="L421" s="396"/>
      <c r="M421" s="396"/>
      <c r="O421" s="396" t="s">
        <v>902</v>
      </c>
      <c r="P421" s="396"/>
      <c r="U421" t="str">
        <f t="shared" si="6"/>
        <v>##</v>
      </c>
    </row>
    <row r="422" spans="1:21" ht="13.5" hidden="1">
      <c r="A422" s="390">
        <v>417</v>
      </c>
      <c r="C422" s="390" t="s">
        <v>902</v>
      </c>
      <c r="F422" s="390"/>
      <c r="G422" s="390"/>
      <c r="H422" s="392" t="s">
        <v>902</v>
      </c>
      <c r="I422" s="395"/>
      <c r="J422" s="390" t="s">
        <v>902</v>
      </c>
      <c r="K422" s="396"/>
      <c r="L422" s="396"/>
      <c r="M422" s="396"/>
      <c r="O422" s="396" t="s">
        <v>902</v>
      </c>
      <c r="P422" s="396"/>
      <c r="U422" t="str">
        <f t="shared" si="6"/>
        <v>##</v>
      </c>
    </row>
    <row r="423" spans="1:21" ht="13.5" hidden="1">
      <c r="A423" s="390">
        <v>418</v>
      </c>
      <c r="C423" s="390" t="s">
        <v>902</v>
      </c>
      <c r="F423" s="390"/>
      <c r="G423" s="390"/>
      <c r="H423" s="392" t="s">
        <v>902</v>
      </c>
      <c r="I423" s="395"/>
      <c r="J423" s="390" t="s">
        <v>902</v>
      </c>
      <c r="K423" s="397"/>
      <c r="L423" s="397"/>
      <c r="M423" s="396"/>
      <c r="O423" s="396" t="s">
        <v>902</v>
      </c>
      <c r="P423" s="396"/>
      <c r="U423" t="str">
        <f t="shared" si="6"/>
        <v>##</v>
      </c>
    </row>
    <row r="424" spans="1:21" ht="13.5" hidden="1">
      <c r="A424" s="390">
        <v>419</v>
      </c>
      <c r="C424" s="390" t="s">
        <v>902</v>
      </c>
      <c r="F424" s="390"/>
      <c r="G424" s="390"/>
      <c r="H424" s="392" t="s">
        <v>902</v>
      </c>
      <c r="I424" s="395"/>
      <c r="J424" s="390" t="s">
        <v>902</v>
      </c>
      <c r="K424" s="396"/>
      <c r="L424" s="396"/>
      <c r="M424" s="396"/>
      <c r="O424" s="396" t="s">
        <v>902</v>
      </c>
      <c r="P424" s="396"/>
      <c r="U424" t="str">
        <f t="shared" si="6"/>
        <v>##</v>
      </c>
    </row>
    <row r="425" spans="1:21" ht="13.5" hidden="1">
      <c r="A425" s="390">
        <v>420</v>
      </c>
      <c r="C425" s="390" t="s">
        <v>902</v>
      </c>
      <c r="F425" s="390"/>
      <c r="G425" s="390"/>
      <c r="H425" s="392" t="s">
        <v>902</v>
      </c>
      <c r="I425" s="395"/>
      <c r="J425" s="390" t="s">
        <v>902</v>
      </c>
      <c r="K425" s="396"/>
      <c r="L425" s="396"/>
      <c r="M425" s="396"/>
      <c r="O425" s="396" t="s">
        <v>902</v>
      </c>
      <c r="P425" s="396"/>
      <c r="U425" t="str">
        <f t="shared" si="6"/>
        <v>##</v>
      </c>
    </row>
    <row r="426" spans="1:21" ht="13.5" hidden="1">
      <c r="A426" s="390">
        <v>421</v>
      </c>
      <c r="B426" s="390">
        <v>303</v>
      </c>
      <c r="C426" s="390" t="s">
        <v>902</v>
      </c>
      <c r="F426" s="390"/>
      <c r="G426" s="390"/>
      <c r="H426" s="392" t="s">
        <v>902</v>
      </c>
      <c r="I426" s="395"/>
      <c r="J426" s="390">
        <v>70</v>
      </c>
      <c r="K426" s="391" t="s">
        <v>1064</v>
      </c>
      <c r="L426" s="391" t="s">
        <v>1064</v>
      </c>
      <c r="O426" s="396" t="s">
        <v>902</v>
      </c>
      <c r="P426" s="396"/>
      <c r="Q426" s="390">
        <v>5</v>
      </c>
      <c r="R426" s="390">
        <v>57</v>
      </c>
      <c r="S426" s="390" t="s">
        <v>1065</v>
      </c>
      <c r="U426" t="str">
        <f t="shared" si="6"/>
        <v>##</v>
      </c>
    </row>
    <row r="427" spans="1:21" ht="13.5" hidden="1">
      <c r="A427" s="390">
        <v>422</v>
      </c>
      <c r="B427" s="390">
        <v>304</v>
      </c>
      <c r="C427" s="390" t="s">
        <v>902</v>
      </c>
      <c r="F427" s="390"/>
      <c r="G427" s="390"/>
      <c r="H427" s="392" t="s">
        <v>902</v>
      </c>
      <c r="I427" s="398"/>
      <c r="J427" s="390">
        <v>70</v>
      </c>
      <c r="K427" s="397" t="s">
        <v>1064</v>
      </c>
      <c r="L427" s="397" t="s">
        <v>1064</v>
      </c>
      <c r="M427" s="396"/>
      <c r="O427" s="396" t="s">
        <v>902</v>
      </c>
      <c r="P427" s="396"/>
      <c r="Q427" s="390">
        <v>5</v>
      </c>
      <c r="R427" s="390">
        <v>57</v>
      </c>
      <c r="S427" s="390" t="s">
        <v>1065</v>
      </c>
      <c r="U427" t="str">
        <f t="shared" si="6"/>
        <v>##</v>
      </c>
    </row>
    <row r="428" spans="1:21" ht="13.5" hidden="1">
      <c r="A428" s="390">
        <v>423</v>
      </c>
      <c r="C428" s="390" t="s">
        <v>902</v>
      </c>
      <c r="F428" s="390"/>
      <c r="G428" s="390"/>
      <c r="H428" s="392" t="s">
        <v>902</v>
      </c>
      <c r="I428" s="395"/>
      <c r="J428" s="390" t="s">
        <v>902</v>
      </c>
      <c r="K428" s="396"/>
      <c r="L428" s="396"/>
      <c r="M428" s="396"/>
      <c r="O428" s="396" t="s">
        <v>902</v>
      </c>
      <c r="P428" s="396"/>
      <c r="U428" t="str">
        <f t="shared" si="6"/>
        <v>##</v>
      </c>
    </row>
    <row r="429" spans="1:21" ht="13.5">
      <c r="A429" s="390">
        <v>424</v>
      </c>
      <c r="B429" s="390">
        <v>251</v>
      </c>
      <c r="C429" s="390">
        <v>22500176</v>
      </c>
      <c r="D429" s="390">
        <v>22</v>
      </c>
      <c r="E429" s="390">
        <v>50</v>
      </c>
      <c r="F429" s="390">
        <v>176</v>
      </c>
      <c r="G429" s="390"/>
      <c r="H429" s="392">
        <v>44744</v>
      </c>
      <c r="I429" s="395" t="s">
        <v>2253</v>
      </c>
      <c r="J429" s="390">
        <v>67</v>
      </c>
      <c r="K429" s="396" t="s">
        <v>1014</v>
      </c>
      <c r="L429" s="396" t="s">
        <v>1015</v>
      </c>
      <c r="M429" s="396" t="s">
        <v>902</v>
      </c>
      <c r="N429" s="391" t="s">
        <v>902</v>
      </c>
      <c r="O429" s="396" t="s">
        <v>902</v>
      </c>
      <c r="P429" s="396" t="s">
        <v>917</v>
      </c>
      <c r="Q429" s="390">
        <v>5</v>
      </c>
      <c r="R429" s="390">
        <v>56</v>
      </c>
      <c r="S429" s="390" t="s">
        <v>1016</v>
      </c>
      <c r="U429">
        <f t="shared" si="6"/>
      </c>
    </row>
    <row r="430" spans="1:21" ht="13.5" hidden="1">
      <c r="A430" s="390">
        <v>425</v>
      </c>
      <c r="B430" s="390">
        <v>252</v>
      </c>
      <c r="C430" s="390">
        <v>22500176</v>
      </c>
      <c r="D430" s="390">
        <v>22</v>
      </c>
      <c r="E430" s="390">
        <v>50</v>
      </c>
      <c r="F430" s="390">
        <v>176</v>
      </c>
      <c r="G430" s="390"/>
      <c r="H430" s="392">
        <v>44745</v>
      </c>
      <c r="I430" s="395" t="s">
        <v>2254</v>
      </c>
      <c r="J430" s="390">
        <v>67</v>
      </c>
      <c r="K430" s="397" t="s">
        <v>1014</v>
      </c>
      <c r="L430" s="397" t="s">
        <v>1015</v>
      </c>
      <c r="M430" s="396" t="s">
        <v>902</v>
      </c>
      <c r="N430" s="391" t="s">
        <v>902</v>
      </c>
      <c r="O430" s="396" t="s">
        <v>902</v>
      </c>
      <c r="P430" s="396" t="s">
        <v>917</v>
      </c>
      <c r="Q430" s="390">
        <v>5</v>
      </c>
      <c r="R430" s="390">
        <v>56</v>
      </c>
      <c r="S430" s="390" t="s">
        <v>1016</v>
      </c>
      <c r="U430" t="str">
        <f t="shared" si="6"/>
        <v>##</v>
      </c>
    </row>
    <row r="431" spans="1:21" ht="13.5" hidden="1">
      <c r="A431" s="390">
        <v>426</v>
      </c>
      <c r="C431" s="390" t="s">
        <v>902</v>
      </c>
      <c r="F431" s="390"/>
      <c r="G431" s="390"/>
      <c r="H431" s="392" t="s">
        <v>902</v>
      </c>
      <c r="I431" s="398"/>
      <c r="J431" s="392" t="s">
        <v>902</v>
      </c>
      <c r="K431" s="397"/>
      <c r="L431" s="397"/>
      <c r="M431" s="396"/>
      <c r="O431" s="396" t="s">
        <v>902</v>
      </c>
      <c r="P431" s="396"/>
      <c r="U431" t="str">
        <f t="shared" si="6"/>
        <v>##</v>
      </c>
    </row>
    <row r="432" spans="1:21" ht="13.5" hidden="1">
      <c r="A432" s="390">
        <v>427</v>
      </c>
      <c r="B432" s="390">
        <v>309</v>
      </c>
      <c r="C432" s="390" t="s">
        <v>902</v>
      </c>
      <c r="F432" s="390"/>
      <c r="G432" s="390"/>
      <c r="H432" s="392" t="s">
        <v>902</v>
      </c>
      <c r="I432" s="398"/>
      <c r="J432" s="390">
        <v>47</v>
      </c>
      <c r="K432" s="397" t="s">
        <v>1068</v>
      </c>
      <c r="L432" s="397" t="s">
        <v>1068</v>
      </c>
      <c r="M432" s="396"/>
      <c r="O432" s="396" t="s">
        <v>902</v>
      </c>
      <c r="P432" s="396"/>
      <c r="Q432" s="390">
        <v>5</v>
      </c>
      <c r="R432" s="390">
        <v>56</v>
      </c>
      <c r="S432" s="390" t="s">
        <v>1016</v>
      </c>
      <c r="U432" t="str">
        <f t="shared" si="6"/>
        <v>##</v>
      </c>
    </row>
    <row r="433" spans="1:21" ht="13.5" hidden="1">
      <c r="A433" s="390">
        <v>428</v>
      </c>
      <c r="B433" s="390">
        <v>310</v>
      </c>
      <c r="C433" s="390" t="s">
        <v>902</v>
      </c>
      <c r="F433" s="390"/>
      <c r="G433" s="390"/>
      <c r="H433" s="392" t="s">
        <v>902</v>
      </c>
      <c r="I433" s="398"/>
      <c r="J433" s="390">
        <v>47</v>
      </c>
      <c r="K433" s="391" t="s">
        <v>1068</v>
      </c>
      <c r="L433" s="391" t="s">
        <v>1068</v>
      </c>
      <c r="O433" s="396" t="s">
        <v>902</v>
      </c>
      <c r="P433" s="396"/>
      <c r="Q433" s="390">
        <v>5</v>
      </c>
      <c r="R433" s="390">
        <v>56</v>
      </c>
      <c r="S433" s="390" t="s">
        <v>1016</v>
      </c>
      <c r="U433" t="str">
        <f t="shared" si="6"/>
        <v>##</v>
      </c>
    </row>
    <row r="434" spans="1:21" ht="13.5" hidden="1">
      <c r="A434" s="390">
        <v>429</v>
      </c>
      <c r="B434" s="390">
        <v>311</v>
      </c>
      <c r="C434" s="390" t="s">
        <v>902</v>
      </c>
      <c r="F434" s="390"/>
      <c r="G434" s="390"/>
      <c r="H434" s="392" t="s">
        <v>902</v>
      </c>
      <c r="I434" s="395"/>
      <c r="J434" s="390">
        <v>47</v>
      </c>
      <c r="K434" s="396" t="s">
        <v>1068</v>
      </c>
      <c r="L434" s="396" t="s">
        <v>1068</v>
      </c>
      <c r="M434" s="396"/>
      <c r="O434" s="396" t="s">
        <v>902</v>
      </c>
      <c r="P434" s="396"/>
      <c r="Q434" s="390">
        <v>5</v>
      </c>
      <c r="R434" s="390">
        <v>56</v>
      </c>
      <c r="S434" s="390" t="s">
        <v>1016</v>
      </c>
      <c r="U434" t="str">
        <f t="shared" si="6"/>
        <v>##</v>
      </c>
    </row>
    <row r="435" spans="1:21" ht="13.5" hidden="1">
      <c r="A435" s="390">
        <v>430</v>
      </c>
      <c r="B435" s="390">
        <v>312</v>
      </c>
      <c r="C435" s="390" t="s">
        <v>902</v>
      </c>
      <c r="F435" s="390"/>
      <c r="G435" s="390"/>
      <c r="H435" s="392" t="s">
        <v>902</v>
      </c>
      <c r="I435" s="395"/>
      <c r="J435" s="390">
        <v>47</v>
      </c>
      <c r="K435" s="397" t="s">
        <v>1068</v>
      </c>
      <c r="L435" s="397" t="s">
        <v>1068</v>
      </c>
      <c r="M435" s="396"/>
      <c r="O435" s="396" t="s">
        <v>902</v>
      </c>
      <c r="P435" s="396"/>
      <c r="Q435" s="390">
        <v>5</v>
      </c>
      <c r="R435" s="390">
        <v>56</v>
      </c>
      <c r="S435" s="390" t="s">
        <v>1016</v>
      </c>
      <c r="U435" t="str">
        <f t="shared" si="6"/>
        <v>##</v>
      </c>
    </row>
    <row r="436" spans="1:21" ht="13.5" hidden="1">
      <c r="A436" s="390">
        <v>431</v>
      </c>
      <c r="B436" s="390">
        <v>254</v>
      </c>
      <c r="C436" s="390">
        <v>23500001</v>
      </c>
      <c r="D436" s="390">
        <v>23</v>
      </c>
      <c r="E436" s="390">
        <v>50</v>
      </c>
      <c r="F436" s="390">
        <v>1</v>
      </c>
      <c r="G436" s="390"/>
      <c r="H436" s="392">
        <v>44941</v>
      </c>
      <c r="I436" s="395" t="s">
        <v>2255</v>
      </c>
      <c r="J436" s="390" t="s">
        <v>902</v>
      </c>
      <c r="K436" s="397" t="s">
        <v>2256</v>
      </c>
      <c r="L436" s="397" t="s">
        <v>2257</v>
      </c>
      <c r="M436" s="396" t="s">
        <v>902</v>
      </c>
      <c r="N436" s="391" t="s">
        <v>902</v>
      </c>
      <c r="O436" s="396" t="s">
        <v>902</v>
      </c>
      <c r="P436" s="396" t="s">
        <v>2258</v>
      </c>
      <c r="Q436" s="390">
        <v>1</v>
      </c>
      <c r="R436" s="390">
        <v>31</v>
      </c>
      <c r="S436" s="390" t="s">
        <v>1017</v>
      </c>
      <c r="U436">
        <f t="shared" si="6"/>
      </c>
    </row>
    <row r="437" spans="1:21" ht="13.5" hidden="1">
      <c r="A437" s="390">
        <v>432</v>
      </c>
      <c r="C437" s="390" t="s">
        <v>902</v>
      </c>
      <c r="F437" s="390"/>
      <c r="G437" s="390"/>
      <c r="H437" s="392" t="s">
        <v>902</v>
      </c>
      <c r="I437" s="395"/>
      <c r="J437" s="390" t="s">
        <v>902</v>
      </c>
      <c r="K437" s="396"/>
      <c r="L437" s="396"/>
      <c r="M437" s="396"/>
      <c r="O437" s="396" t="s">
        <v>902</v>
      </c>
      <c r="P437" s="396"/>
      <c r="U437" t="str">
        <f t="shared" si="6"/>
        <v>##</v>
      </c>
    </row>
    <row r="438" spans="1:21" ht="13.5" hidden="1">
      <c r="A438" s="390">
        <v>433</v>
      </c>
      <c r="C438" s="390" t="s">
        <v>902</v>
      </c>
      <c r="F438" s="390"/>
      <c r="G438" s="390"/>
      <c r="H438" s="392" t="s">
        <v>902</v>
      </c>
      <c r="I438" s="395"/>
      <c r="J438" s="390" t="s">
        <v>902</v>
      </c>
      <c r="K438" s="397"/>
      <c r="L438" s="396"/>
      <c r="M438" s="396"/>
      <c r="O438" s="396" t="s">
        <v>902</v>
      </c>
      <c r="P438" s="396"/>
      <c r="U438" t="str">
        <f t="shared" si="6"/>
        <v>##</v>
      </c>
    </row>
    <row r="439" spans="1:21" ht="13.5" hidden="1">
      <c r="A439" s="390">
        <v>434</v>
      </c>
      <c r="C439" s="390" t="s">
        <v>902</v>
      </c>
      <c r="F439" s="390"/>
      <c r="G439" s="390"/>
      <c r="H439" s="392" t="s">
        <v>902</v>
      </c>
      <c r="I439" s="398"/>
      <c r="J439" s="390" t="s">
        <v>902</v>
      </c>
      <c r="K439" s="396"/>
      <c r="L439" s="396"/>
      <c r="O439" s="396" t="s">
        <v>902</v>
      </c>
      <c r="P439" s="396"/>
      <c r="U439" t="str">
        <f t="shared" si="6"/>
        <v>##</v>
      </c>
    </row>
    <row r="440" spans="1:21" ht="13.5" hidden="1">
      <c r="A440" s="390">
        <v>435</v>
      </c>
      <c r="C440" s="390" t="s">
        <v>902</v>
      </c>
      <c r="F440" s="390"/>
      <c r="G440" s="390"/>
      <c r="H440" s="392" t="s">
        <v>902</v>
      </c>
      <c r="I440" s="398"/>
      <c r="J440" s="390" t="s">
        <v>902</v>
      </c>
      <c r="K440" s="396"/>
      <c r="L440" s="396"/>
      <c r="M440" s="396"/>
      <c r="O440" s="396" t="s">
        <v>902</v>
      </c>
      <c r="P440" s="396"/>
      <c r="U440" t="str">
        <f t="shared" si="6"/>
        <v>##</v>
      </c>
    </row>
    <row r="441" spans="1:21" ht="13.5" hidden="1">
      <c r="A441" s="390">
        <v>436</v>
      </c>
      <c r="C441" s="390" t="s">
        <v>902</v>
      </c>
      <c r="F441" s="390"/>
      <c r="G441" s="390"/>
      <c r="H441" s="392" t="s">
        <v>902</v>
      </c>
      <c r="I441" s="398"/>
      <c r="J441" s="390" t="s">
        <v>902</v>
      </c>
      <c r="K441" s="396"/>
      <c r="L441" s="396"/>
      <c r="O441" s="396" t="s">
        <v>902</v>
      </c>
      <c r="P441" s="396"/>
      <c r="U441" t="str">
        <f t="shared" si="6"/>
        <v>##</v>
      </c>
    </row>
    <row r="442" spans="1:21" ht="13.5" hidden="1">
      <c r="A442" s="390">
        <v>437</v>
      </c>
      <c r="C442" s="390" t="s">
        <v>902</v>
      </c>
      <c r="F442" s="390"/>
      <c r="G442" s="390"/>
      <c r="H442" s="392" t="s">
        <v>902</v>
      </c>
      <c r="I442" s="398"/>
      <c r="J442" s="390" t="s">
        <v>902</v>
      </c>
      <c r="O442" s="396" t="s">
        <v>902</v>
      </c>
      <c r="P442" s="396"/>
      <c r="U442" t="str">
        <f t="shared" si="6"/>
        <v>##</v>
      </c>
    </row>
    <row r="443" spans="1:21" ht="13.5" hidden="1">
      <c r="A443" s="390">
        <v>438</v>
      </c>
      <c r="C443" s="390" t="s">
        <v>902</v>
      </c>
      <c r="F443" s="390"/>
      <c r="G443" s="390"/>
      <c r="H443" s="392" t="s">
        <v>902</v>
      </c>
      <c r="I443" s="398"/>
      <c r="J443" s="390" t="s">
        <v>902</v>
      </c>
      <c r="K443" s="396"/>
      <c r="L443" s="396"/>
      <c r="O443" s="396" t="s">
        <v>902</v>
      </c>
      <c r="P443" s="396"/>
      <c r="U443" t="str">
        <f t="shared" si="6"/>
        <v>##</v>
      </c>
    </row>
    <row r="444" spans="1:21" ht="13.5" hidden="1">
      <c r="A444" s="390">
        <v>439</v>
      </c>
      <c r="C444" s="390" t="s">
        <v>902</v>
      </c>
      <c r="F444" s="390"/>
      <c r="G444" s="390"/>
      <c r="H444" s="392" t="s">
        <v>902</v>
      </c>
      <c r="I444" s="398"/>
      <c r="J444" s="390" t="s">
        <v>902</v>
      </c>
      <c r="K444" s="396"/>
      <c r="L444" s="396"/>
      <c r="O444" s="396" t="s">
        <v>902</v>
      </c>
      <c r="P444" s="396"/>
      <c r="U444" t="str">
        <f t="shared" si="6"/>
        <v>##</v>
      </c>
    </row>
    <row r="445" spans="1:21" ht="13.5" hidden="1">
      <c r="A445" s="390">
        <v>440</v>
      </c>
      <c r="C445" s="390" t="s">
        <v>902</v>
      </c>
      <c r="F445" s="390"/>
      <c r="G445" s="390"/>
      <c r="H445" s="392" t="s">
        <v>902</v>
      </c>
      <c r="I445" s="398"/>
      <c r="J445" s="390" t="s">
        <v>902</v>
      </c>
      <c r="K445" s="396"/>
      <c r="L445" s="396"/>
      <c r="O445" s="396" t="s">
        <v>902</v>
      </c>
      <c r="P445" s="396"/>
      <c r="U445" t="str">
        <f t="shared" si="6"/>
        <v>##</v>
      </c>
    </row>
    <row r="446" spans="1:21" ht="13.5" hidden="1">
      <c r="A446" s="390">
        <v>441</v>
      </c>
      <c r="C446" s="390" t="s">
        <v>902</v>
      </c>
      <c r="F446" s="390"/>
      <c r="G446" s="390"/>
      <c r="H446" s="392" t="s">
        <v>902</v>
      </c>
      <c r="I446" s="398"/>
      <c r="J446" s="390" t="s">
        <v>902</v>
      </c>
      <c r="K446" s="396"/>
      <c r="L446" s="396"/>
      <c r="O446" s="396" t="s">
        <v>902</v>
      </c>
      <c r="P446" s="396"/>
      <c r="U446" t="str">
        <f t="shared" si="6"/>
        <v>##</v>
      </c>
    </row>
    <row r="447" spans="1:21" ht="13.5" hidden="1">
      <c r="A447" s="390">
        <v>442</v>
      </c>
      <c r="B447" s="390">
        <v>319</v>
      </c>
      <c r="C447" s="390" t="s">
        <v>902</v>
      </c>
      <c r="F447" s="390"/>
      <c r="G447" s="390"/>
      <c r="H447" s="392" t="s">
        <v>902</v>
      </c>
      <c r="I447" s="398"/>
      <c r="J447" s="390">
        <v>89</v>
      </c>
      <c r="K447" s="396" t="s">
        <v>2259</v>
      </c>
      <c r="L447" s="396" t="s">
        <v>2259</v>
      </c>
      <c r="O447" s="396" t="s">
        <v>902</v>
      </c>
      <c r="P447" s="396" t="s">
        <v>902</v>
      </c>
      <c r="Q447" s="390">
        <v>2</v>
      </c>
      <c r="R447" s="390">
        <v>41</v>
      </c>
      <c r="S447" s="390" t="s">
        <v>1073</v>
      </c>
      <c r="U447" t="str">
        <f t="shared" si="6"/>
        <v>##</v>
      </c>
    </row>
    <row r="448" spans="1:21" ht="13.5" hidden="1">
      <c r="A448" s="390">
        <v>443</v>
      </c>
      <c r="B448" s="390">
        <v>320</v>
      </c>
      <c r="C448" s="390" t="s">
        <v>902</v>
      </c>
      <c r="F448" s="390"/>
      <c r="G448" s="390"/>
      <c r="H448" s="392" t="s">
        <v>902</v>
      </c>
      <c r="I448" s="398"/>
      <c r="J448" s="390">
        <v>89</v>
      </c>
      <c r="K448" s="397" t="s">
        <v>2259</v>
      </c>
      <c r="L448" s="397" t="s">
        <v>2259</v>
      </c>
      <c r="O448" s="396" t="s">
        <v>902</v>
      </c>
      <c r="P448" s="396" t="s">
        <v>902</v>
      </c>
      <c r="Q448" s="390">
        <v>2</v>
      </c>
      <c r="R448" s="390">
        <v>41</v>
      </c>
      <c r="S448" s="390" t="s">
        <v>1073</v>
      </c>
      <c r="U448" t="str">
        <f t="shared" si="6"/>
        <v>##</v>
      </c>
    </row>
    <row r="449" spans="1:21" ht="13.5" hidden="1">
      <c r="A449" s="390">
        <v>444</v>
      </c>
      <c r="B449" s="390">
        <v>321</v>
      </c>
      <c r="C449" s="390" t="s">
        <v>902</v>
      </c>
      <c r="F449" s="390"/>
      <c r="G449" s="390"/>
      <c r="H449" s="392" t="s">
        <v>902</v>
      </c>
      <c r="I449" s="398"/>
      <c r="J449" s="390">
        <v>89</v>
      </c>
      <c r="K449" s="396" t="s">
        <v>2259</v>
      </c>
      <c r="L449" s="396" t="s">
        <v>2259</v>
      </c>
      <c r="O449" s="396" t="s">
        <v>902</v>
      </c>
      <c r="P449" s="396" t="s">
        <v>902</v>
      </c>
      <c r="Q449" s="390">
        <v>2</v>
      </c>
      <c r="R449" s="390">
        <v>41</v>
      </c>
      <c r="S449" s="390" t="s">
        <v>1073</v>
      </c>
      <c r="U449" t="str">
        <f t="shared" si="6"/>
        <v>##</v>
      </c>
    </row>
    <row r="450" spans="1:21" ht="13.5" hidden="1">
      <c r="A450" s="390">
        <v>445</v>
      </c>
      <c r="C450" s="390" t="s">
        <v>902</v>
      </c>
      <c r="F450" s="390"/>
      <c r="G450" s="390"/>
      <c r="H450" s="392" t="s">
        <v>902</v>
      </c>
      <c r="I450" s="398"/>
      <c r="J450" s="390" t="s">
        <v>902</v>
      </c>
      <c r="K450" s="396"/>
      <c r="L450" s="396"/>
      <c r="O450" s="396" t="s">
        <v>902</v>
      </c>
      <c r="P450" s="396"/>
      <c r="U450" t="str">
        <f t="shared" si="6"/>
        <v>##</v>
      </c>
    </row>
    <row r="451" spans="1:21" ht="13.5" hidden="1">
      <c r="A451" s="390">
        <v>446</v>
      </c>
      <c r="B451" s="390">
        <v>371</v>
      </c>
      <c r="C451" s="390" t="s">
        <v>902</v>
      </c>
      <c r="E451" s="390">
        <v>49</v>
      </c>
      <c r="F451" s="390"/>
      <c r="G451" s="390"/>
      <c r="H451" s="392" t="s">
        <v>902</v>
      </c>
      <c r="I451" s="395"/>
      <c r="J451" s="390">
        <v>74</v>
      </c>
      <c r="K451" s="397" t="s">
        <v>2260</v>
      </c>
      <c r="L451" s="397" t="s">
        <v>1119</v>
      </c>
      <c r="M451" s="396"/>
      <c r="O451" s="396" t="s">
        <v>902</v>
      </c>
      <c r="P451" s="396" t="s">
        <v>170</v>
      </c>
      <c r="Q451" s="390">
        <v>2</v>
      </c>
      <c r="R451" s="390">
        <v>41</v>
      </c>
      <c r="S451" s="390" t="s">
        <v>1073</v>
      </c>
      <c r="U451" t="str">
        <f t="shared" si="6"/>
        <v>##</v>
      </c>
    </row>
    <row r="452" spans="1:21" ht="13.5" hidden="1">
      <c r="A452" s="390">
        <v>447</v>
      </c>
      <c r="B452" s="390">
        <v>372</v>
      </c>
      <c r="C452" s="390" t="s">
        <v>902</v>
      </c>
      <c r="E452" s="390">
        <v>49</v>
      </c>
      <c r="F452" s="390"/>
      <c r="G452" s="390"/>
      <c r="H452" s="392" t="s">
        <v>902</v>
      </c>
      <c r="I452" s="398"/>
      <c r="J452" s="390">
        <v>74</v>
      </c>
      <c r="K452" s="391" t="s">
        <v>2260</v>
      </c>
      <c r="L452" s="391" t="s">
        <v>1119</v>
      </c>
      <c r="O452" s="396" t="s">
        <v>902</v>
      </c>
      <c r="P452" s="396" t="s">
        <v>170</v>
      </c>
      <c r="Q452" s="390">
        <v>2</v>
      </c>
      <c r="R452" s="390">
        <v>41</v>
      </c>
      <c r="S452" s="390" t="s">
        <v>1073</v>
      </c>
      <c r="U452" t="str">
        <f t="shared" si="6"/>
        <v>##</v>
      </c>
    </row>
    <row r="453" spans="1:21" ht="13.5" hidden="1">
      <c r="A453" s="390">
        <v>448</v>
      </c>
      <c r="B453" s="390">
        <v>373</v>
      </c>
      <c r="C453" s="390" t="s">
        <v>902</v>
      </c>
      <c r="E453" s="390">
        <v>49</v>
      </c>
      <c r="F453" s="390"/>
      <c r="G453" s="390"/>
      <c r="H453" s="392" t="s">
        <v>902</v>
      </c>
      <c r="I453" s="398"/>
      <c r="J453" s="390">
        <v>74</v>
      </c>
      <c r="K453" s="396" t="s">
        <v>2260</v>
      </c>
      <c r="L453" s="396" t="s">
        <v>1119</v>
      </c>
      <c r="O453" s="396" t="s">
        <v>902</v>
      </c>
      <c r="P453" s="396" t="s">
        <v>170</v>
      </c>
      <c r="Q453" s="390">
        <v>2</v>
      </c>
      <c r="R453" s="390">
        <v>41</v>
      </c>
      <c r="S453" s="390" t="s">
        <v>1073</v>
      </c>
      <c r="U453" t="str">
        <f t="shared" si="6"/>
        <v>##</v>
      </c>
    </row>
    <row r="454" spans="1:21" ht="13.5" hidden="1">
      <c r="A454" s="390">
        <v>449</v>
      </c>
      <c r="B454" s="390">
        <v>374</v>
      </c>
      <c r="C454" s="390" t="s">
        <v>902</v>
      </c>
      <c r="F454" s="390"/>
      <c r="G454" s="390"/>
      <c r="H454" s="392" t="s">
        <v>902</v>
      </c>
      <c r="I454" s="398"/>
      <c r="J454" s="390" t="s">
        <v>902</v>
      </c>
      <c r="K454" s="396" t="s">
        <v>1120</v>
      </c>
      <c r="L454" s="396" t="s">
        <v>1120</v>
      </c>
      <c r="O454" s="396" t="s">
        <v>902</v>
      </c>
      <c r="P454" s="396" t="s">
        <v>1051</v>
      </c>
      <c r="Q454" s="390">
        <v>2</v>
      </c>
      <c r="R454" s="390">
        <v>41</v>
      </c>
      <c r="S454" s="390" t="s">
        <v>1073</v>
      </c>
      <c r="U454" t="str">
        <f t="shared" si="6"/>
        <v>##</v>
      </c>
    </row>
    <row r="455" spans="1:21" ht="13.5" hidden="1">
      <c r="A455" s="390">
        <v>450</v>
      </c>
      <c r="C455" s="390" t="s">
        <v>902</v>
      </c>
      <c r="F455" s="390"/>
      <c r="G455" s="390"/>
      <c r="H455" s="392" t="s">
        <v>902</v>
      </c>
      <c r="I455" s="398"/>
      <c r="J455" s="390" t="s">
        <v>902</v>
      </c>
      <c r="K455" s="396"/>
      <c r="L455" s="396"/>
      <c r="O455" s="396" t="s">
        <v>902</v>
      </c>
      <c r="P455" s="396"/>
      <c r="U455" t="str">
        <f aca="true" t="shared" si="7" ref="U455:U518">IF(C455="","##",IF(C455=C454,"##",""))</f>
        <v>##</v>
      </c>
    </row>
    <row r="456" spans="1:21" ht="13.5" hidden="1">
      <c r="A456" s="390">
        <v>451</v>
      </c>
      <c r="B456" s="390">
        <v>467</v>
      </c>
      <c r="C456" s="390" t="s">
        <v>902</v>
      </c>
      <c r="F456" s="390"/>
      <c r="G456" s="390"/>
      <c r="H456" s="392" t="s">
        <v>902</v>
      </c>
      <c r="I456" s="398"/>
      <c r="J456" s="390" t="s">
        <v>902</v>
      </c>
      <c r="K456" s="396" t="s">
        <v>2261</v>
      </c>
      <c r="L456" s="396" t="s">
        <v>2261</v>
      </c>
      <c r="O456" s="396" t="s">
        <v>902</v>
      </c>
      <c r="P456" s="396" t="s">
        <v>2262</v>
      </c>
      <c r="Q456" s="390">
        <v>2</v>
      </c>
      <c r="R456" s="390">
        <v>41</v>
      </c>
      <c r="S456" s="390" t="s">
        <v>1073</v>
      </c>
      <c r="U456" t="str">
        <f t="shared" si="7"/>
        <v>##</v>
      </c>
    </row>
    <row r="457" spans="1:21" ht="13.5" hidden="1">
      <c r="A457" s="390">
        <v>452</v>
      </c>
      <c r="B457" s="390">
        <v>468</v>
      </c>
      <c r="C457" s="390" t="s">
        <v>902</v>
      </c>
      <c r="F457" s="390"/>
      <c r="G457" s="390"/>
      <c r="H457" s="392" t="s">
        <v>902</v>
      </c>
      <c r="I457" s="398"/>
      <c r="J457" s="390" t="s">
        <v>902</v>
      </c>
      <c r="K457" s="396" t="s">
        <v>2261</v>
      </c>
      <c r="L457" s="396" t="s">
        <v>2261</v>
      </c>
      <c r="O457" s="396" t="s">
        <v>902</v>
      </c>
      <c r="P457" s="396" t="s">
        <v>2262</v>
      </c>
      <c r="Q457" s="390">
        <v>2</v>
      </c>
      <c r="R457" s="390">
        <v>41</v>
      </c>
      <c r="S457" s="390" t="s">
        <v>1073</v>
      </c>
      <c r="U457" t="str">
        <f t="shared" si="7"/>
        <v>##</v>
      </c>
    </row>
    <row r="458" spans="1:21" ht="13.5" hidden="1">
      <c r="A458" s="390">
        <v>453</v>
      </c>
      <c r="B458" s="390">
        <v>469</v>
      </c>
      <c r="C458" s="390" t="s">
        <v>902</v>
      </c>
      <c r="F458" s="390"/>
      <c r="G458" s="390"/>
      <c r="H458" s="392" t="s">
        <v>902</v>
      </c>
      <c r="I458" s="398"/>
      <c r="J458" s="390" t="s">
        <v>902</v>
      </c>
      <c r="K458" s="396" t="s">
        <v>2261</v>
      </c>
      <c r="L458" s="396" t="s">
        <v>2261</v>
      </c>
      <c r="O458" s="396" t="s">
        <v>902</v>
      </c>
      <c r="P458" s="396" t="s">
        <v>2262</v>
      </c>
      <c r="Q458" s="390">
        <v>2</v>
      </c>
      <c r="R458" s="390">
        <v>41</v>
      </c>
      <c r="S458" s="390" t="s">
        <v>1073</v>
      </c>
      <c r="U458" t="str">
        <f t="shared" si="7"/>
        <v>##</v>
      </c>
    </row>
    <row r="459" spans="1:21" ht="13.5" hidden="1">
      <c r="A459" s="390">
        <v>454</v>
      </c>
      <c r="C459" s="390" t="s">
        <v>902</v>
      </c>
      <c r="F459" s="390"/>
      <c r="G459" s="390"/>
      <c r="H459" s="392" t="s">
        <v>902</v>
      </c>
      <c r="I459" s="398"/>
      <c r="J459" s="390" t="s">
        <v>902</v>
      </c>
      <c r="K459" s="396"/>
      <c r="L459" s="396"/>
      <c r="O459" s="396" t="s">
        <v>902</v>
      </c>
      <c r="P459" s="396"/>
      <c r="U459" t="str">
        <f t="shared" si="7"/>
        <v>##</v>
      </c>
    </row>
    <row r="460" spans="1:21" ht="13.5" hidden="1">
      <c r="A460" s="390">
        <v>455</v>
      </c>
      <c r="C460" s="390" t="s">
        <v>902</v>
      </c>
      <c r="F460" s="390"/>
      <c r="G460" s="390"/>
      <c r="H460" s="392" t="s">
        <v>902</v>
      </c>
      <c r="I460" s="398"/>
      <c r="J460" s="390" t="s">
        <v>902</v>
      </c>
      <c r="K460" s="396"/>
      <c r="L460" s="396"/>
      <c r="O460" s="396" t="s">
        <v>902</v>
      </c>
      <c r="P460" s="396"/>
      <c r="U460" t="str">
        <f t="shared" si="7"/>
        <v>##</v>
      </c>
    </row>
    <row r="461" spans="1:21" ht="13.5" hidden="1">
      <c r="A461" s="390">
        <v>456</v>
      </c>
      <c r="C461" s="390" t="s">
        <v>902</v>
      </c>
      <c r="F461" s="390"/>
      <c r="G461" s="390"/>
      <c r="H461" s="392" t="s">
        <v>902</v>
      </c>
      <c r="I461" s="398"/>
      <c r="J461" s="390" t="s">
        <v>902</v>
      </c>
      <c r="K461" s="396"/>
      <c r="L461" s="396"/>
      <c r="O461" s="396" t="s">
        <v>902</v>
      </c>
      <c r="P461" s="396"/>
      <c r="U461" t="str">
        <f t="shared" si="7"/>
        <v>##</v>
      </c>
    </row>
    <row r="462" spans="1:21" ht="13.5" hidden="1">
      <c r="A462" s="390">
        <v>457</v>
      </c>
      <c r="C462" s="390" t="s">
        <v>902</v>
      </c>
      <c r="F462" s="390"/>
      <c r="G462" s="390"/>
      <c r="H462" s="392" t="s">
        <v>902</v>
      </c>
      <c r="I462" s="398"/>
      <c r="J462" s="390" t="s">
        <v>902</v>
      </c>
      <c r="K462" s="396"/>
      <c r="L462" s="396"/>
      <c r="O462" s="396" t="s">
        <v>902</v>
      </c>
      <c r="P462" s="396"/>
      <c r="U462" t="str">
        <f t="shared" si="7"/>
        <v>##</v>
      </c>
    </row>
    <row r="463" spans="1:21" ht="13.5" hidden="1">
      <c r="A463" s="390">
        <v>458</v>
      </c>
      <c r="B463" s="390">
        <v>445</v>
      </c>
      <c r="C463" s="390" t="s">
        <v>902</v>
      </c>
      <c r="F463" s="390"/>
      <c r="G463" s="390"/>
      <c r="H463" s="392" t="s">
        <v>902</v>
      </c>
      <c r="I463" s="398"/>
      <c r="J463" s="390">
        <v>23</v>
      </c>
      <c r="K463" s="396" t="s">
        <v>2263</v>
      </c>
      <c r="L463" s="396" t="s">
        <v>2264</v>
      </c>
      <c r="O463" s="396" t="s">
        <v>902</v>
      </c>
      <c r="P463" s="396" t="s">
        <v>2265</v>
      </c>
      <c r="Q463" s="390">
        <v>2</v>
      </c>
      <c r="R463" s="390">
        <v>41</v>
      </c>
      <c r="S463" s="390" t="s">
        <v>1073</v>
      </c>
      <c r="U463" t="str">
        <f t="shared" si="7"/>
        <v>##</v>
      </c>
    </row>
    <row r="464" spans="1:21" ht="13.5" hidden="1">
      <c r="A464" s="390">
        <v>459</v>
      </c>
      <c r="B464" s="390">
        <v>448</v>
      </c>
      <c r="C464" s="390" t="s">
        <v>902</v>
      </c>
      <c r="F464" s="390"/>
      <c r="G464" s="390"/>
      <c r="H464" s="392" t="s">
        <v>902</v>
      </c>
      <c r="I464" s="398"/>
      <c r="J464" s="390">
        <v>23</v>
      </c>
      <c r="K464" s="396" t="s">
        <v>1176</v>
      </c>
      <c r="L464" s="396" t="s">
        <v>1177</v>
      </c>
      <c r="O464" s="396" t="s">
        <v>902</v>
      </c>
      <c r="P464" s="396" t="s">
        <v>1178</v>
      </c>
      <c r="Q464" s="390">
        <v>2</v>
      </c>
      <c r="R464" s="390">
        <v>41</v>
      </c>
      <c r="S464" s="390" t="s">
        <v>1073</v>
      </c>
      <c r="U464" t="str">
        <f t="shared" si="7"/>
        <v>##</v>
      </c>
    </row>
    <row r="465" spans="1:21" ht="13.5" hidden="1">
      <c r="A465" s="390">
        <v>460</v>
      </c>
      <c r="C465" s="390" t="s">
        <v>902</v>
      </c>
      <c r="F465" s="390"/>
      <c r="G465" s="390"/>
      <c r="H465" s="392" t="s">
        <v>902</v>
      </c>
      <c r="I465" s="398"/>
      <c r="J465" s="390" t="s">
        <v>902</v>
      </c>
      <c r="K465" s="396"/>
      <c r="L465" s="396"/>
      <c r="O465" s="396" t="s">
        <v>902</v>
      </c>
      <c r="P465" s="396"/>
      <c r="U465" t="str">
        <f t="shared" si="7"/>
        <v>##</v>
      </c>
    </row>
    <row r="466" spans="1:21" ht="13.5" hidden="1">
      <c r="A466" s="390">
        <v>461</v>
      </c>
      <c r="C466" s="390" t="s">
        <v>902</v>
      </c>
      <c r="F466" s="390"/>
      <c r="G466" s="390"/>
      <c r="H466" s="392" t="s">
        <v>902</v>
      </c>
      <c r="I466" s="398"/>
      <c r="J466" s="390" t="s">
        <v>902</v>
      </c>
      <c r="K466" s="396"/>
      <c r="L466" s="396"/>
      <c r="O466" s="396" t="s">
        <v>902</v>
      </c>
      <c r="P466" s="396"/>
      <c r="U466" t="str">
        <f t="shared" si="7"/>
        <v>##</v>
      </c>
    </row>
    <row r="467" spans="1:21" ht="13.5" hidden="1">
      <c r="A467" s="390">
        <v>462</v>
      </c>
      <c r="B467" s="390">
        <v>316</v>
      </c>
      <c r="C467" s="390" t="s">
        <v>902</v>
      </c>
      <c r="F467" s="390"/>
      <c r="G467" s="390"/>
      <c r="H467" s="392" t="s">
        <v>902</v>
      </c>
      <c r="I467" s="398"/>
      <c r="J467" s="390">
        <v>88</v>
      </c>
      <c r="K467" s="396" t="s">
        <v>1070</v>
      </c>
      <c r="L467" s="396" t="s">
        <v>1070</v>
      </c>
      <c r="O467" s="396" t="s">
        <v>902</v>
      </c>
      <c r="P467" s="396" t="s">
        <v>902</v>
      </c>
      <c r="Q467" s="390">
        <v>1</v>
      </c>
      <c r="R467" s="390">
        <v>32</v>
      </c>
      <c r="S467" s="390" t="s">
        <v>1071</v>
      </c>
      <c r="U467" t="str">
        <f t="shared" si="7"/>
        <v>##</v>
      </c>
    </row>
    <row r="468" spans="1:21" ht="13.5" hidden="1">
      <c r="A468" s="390">
        <v>463</v>
      </c>
      <c r="B468" s="390">
        <v>317</v>
      </c>
      <c r="C468" s="390" t="s">
        <v>902</v>
      </c>
      <c r="F468" s="390"/>
      <c r="G468" s="390"/>
      <c r="H468" s="392" t="s">
        <v>902</v>
      </c>
      <c r="I468" s="398"/>
      <c r="J468" s="390">
        <v>88</v>
      </c>
      <c r="K468" s="396" t="s">
        <v>1070</v>
      </c>
      <c r="L468" s="396" t="s">
        <v>1070</v>
      </c>
      <c r="O468" s="396" t="s">
        <v>902</v>
      </c>
      <c r="P468" s="396" t="s">
        <v>902</v>
      </c>
      <c r="Q468" s="390">
        <v>1</v>
      </c>
      <c r="R468" s="390">
        <v>32</v>
      </c>
      <c r="S468" s="390" t="s">
        <v>1071</v>
      </c>
      <c r="U468" t="str">
        <f t="shared" si="7"/>
        <v>##</v>
      </c>
    </row>
    <row r="469" spans="1:21" ht="13.5" hidden="1">
      <c r="A469" s="390">
        <v>464</v>
      </c>
      <c r="C469" s="390" t="s">
        <v>902</v>
      </c>
      <c r="F469" s="390"/>
      <c r="G469" s="390"/>
      <c r="H469" s="392" t="s">
        <v>902</v>
      </c>
      <c r="I469" s="398"/>
      <c r="J469" s="390" t="s">
        <v>902</v>
      </c>
      <c r="K469" s="396"/>
      <c r="L469" s="396"/>
      <c r="O469" s="396" t="s">
        <v>902</v>
      </c>
      <c r="P469" s="396"/>
      <c r="U469" t="str">
        <f t="shared" si="7"/>
        <v>##</v>
      </c>
    </row>
    <row r="470" spans="1:21" ht="13.5" hidden="1">
      <c r="A470" s="390">
        <v>465</v>
      </c>
      <c r="C470" s="390" t="s">
        <v>902</v>
      </c>
      <c r="F470" s="390"/>
      <c r="G470" s="390"/>
      <c r="H470" s="392" t="s">
        <v>902</v>
      </c>
      <c r="I470" s="398"/>
      <c r="J470" s="390" t="s">
        <v>902</v>
      </c>
      <c r="K470" s="396"/>
      <c r="L470" s="396"/>
      <c r="O470" s="396" t="s">
        <v>902</v>
      </c>
      <c r="P470" s="396"/>
      <c r="U470" t="str">
        <f t="shared" si="7"/>
        <v>##</v>
      </c>
    </row>
    <row r="471" spans="1:21" ht="13.5" hidden="1">
      <c r="A471" s="390">
        <v>466</v>
      </c>
      <c r="C471" s="390" t="s">
        <v>902</v>
      </c>
      <c r="F471" s="390"/>
      <c r="G471" s="390"/>
      <c r="H471" s="392" t="s">
        <v>902</v>
      </c>
      <c r="I471" s="398"/>
      <c r="J471" s="390" t="s">
        <v>902</v>
      </c>
      <c r="K471" s="396"/>
      <c r="L471" s="396"/>
      <c r="O471" s="396" t="s">
        <v>902</v>
      </c>
      <c r="P471" s="396"/>
      <c r="U471" t="str">
        <f t="shared" si="7"/>
        <v>##</v>
      </c>
    </row>
    <row r="472" spans="1:21" ht="13.5" hidden="1">
      <c r="A472" s="390">
        <v>467</v>
      </c>
      <c r="C472" s="390" t="s">
        <v>902</v>
      </c>
      <c r="F472" s="390"/>
      <c r="G472" s="390"/>
      <c r="H472" s="392" t="s">
        <v>902</v>
      </c>
      <c r="I472" s="398"/>
      <c r="J472" s="390" t="s">
        <v>902</v>
      </c>
      <c r="K472" s="396"/>
      <c r="L472" s="396"/>
      <c r="O472" s="396" t="s">
        <v>902</v>
      </c>
      <c r="P472" s="396"/>
      <c r="U472" t="str">
        <f t="shared" si="7"/>
        <v>##</v>
      </c>
    </row>
    <row r="473" spans="1:21" ht="13.5" hidden="1">
      <c r="A473" s="390">
        <v>468</v>
      </c>
      <c r="C473" s="390" t="s">
        <v>902</v>
      </c>
      <c r="F473" s="390"/>
      <c r="G473" s="390"/>
      <c r="H473" s="392" t="s">
        <v>902</v>
      </c>
      <c r="I473" s="398"/>
      <c r="J473" s="390" t="s">
        <v>902</v>
      </c>
      <c r="K473" s="396"/>
      <c r="L473" s="396"/>
      <c r="O473" s="396" t="s">
        <v>902</v>
      </c>
      <c r="P473" s="396"/>
      <c r="U473" t="str">
        <f t="shared" si="7"/>
        <v>##</v>
      </c>
    </row>
    <row r="474" spans="1:21" ht="13.5" hidden="1">
      <c r="A474" s="390">
        <v>469</v>
      </c>
      <c r="C474" s="390" t="s">
        <v>902</v>
      </c>
      <c r="F474" s="390"/>
      <c r="G474" s="390"/>
      <c r="H474" s="392" t="s">
        <v>902</v>
      </c>
      <c r="I474" s="398"/>
      <c r="J474" s="390" t="s">
        <v>902</v>
      </c>
      <c r="K474" s="396"/>
      <c r="L474" s="396"/>
      <c r="O474" s="396" t="s">
        <v>902</v>
      </c>
      <c r="P474" s="396"/>
      <c r="U474" t="str">
        <f t="shared" si="7"/>
        <v>##</v>
      </c>
    </row>
    <row r="475" spans="1:21" ht="13.5" hidden="1">
      <c r="A475" s="390">
        <v>470</v>
      </c>
      <c r="C475" s="390" t="s">
        <v>902</v>
      </c>
      <c r="F475" s="390"/>
      <c r="G475" s="390"/>
      <c r="H475" s="392" t="s">
        <v>902</v>
      </c>
      <c r="I475" s="398"/>
      <c r="J475" s="390" t="s">
        <v>902</v>
      </c>
      <c r="K475" s="396"/>
      <c r="L475" s="396"/>
      <c r="O475" s="396" t="s">
        <v>902</v>
      </c>
      <c r="P475" s="396"/>
      <c r="U475" t="str">
        <f t="shared" si="7"/>
        <v>##</v>
      </c>
    </row>
    <row r="476" spans="1:21" ht="13.5" hidden="1">
      <c r="A476" s="390">
        <v>471</v>
      </c>
      <c r="C476" s="390" t="s">
        <v>902</v>
      </c>
      <c r="F476" s="390"/>
      <c r="G476" s="390"/>
      <c r="H476" s="392" t="s">
        <v>902</v>
      </c>
      <c r="I476" s="398"/>
      <c r="J476" s="390" t="s">
        <v>902</v>
      </c>
      <c r="K476" s="396"/>
      <c r="L476" s="396"/>
      <c r="O476" s="396" t="s">
        <v>902</v>
      </c>
      <c r="P476" s="396"/>
      <c r="U476" t="str">
        <f t="shared" si="7"/>
        <v>##</v>
      </c>
    </row>
    <row r="477" spans="1:21" ht="13.5" hidden="1">
      <c r="A477" s="390">
        <v>472</v>
      </c>
      <c r="C477" s="390" t="s">
        <v>902</v>
      </c>
      <c r="F477" s="390"/>
      <c r="G477" s="390"/>
      <c r="H477" s="392" t="s">
        <v>902</v>
      </c>
      <c r="I477" s="398"/>
      <c r="J477" s="390" t="s">
        <v>902</v>
      </c>
      <c r="K477" s="396"/>
      <c r="L477" s="396"/>
      <c r="O477" s="396" t="s">
        <v>902</v>
      </c>
      <c r="P477" s="396"/>
      <c r="U477" t="str">
        <f t="shared" si="7"/>
        <v>##</v>
      </c>
    </row>
    <row r="478" spans="1:21" ht="13.5" hidden="1">
      <c r="A478" s="390">
        <v>473</v>
      </c>
      <c r="C478" s="390" t="s">
        <v>902</v>
      </c>
      <c r="F478" s="390"/>
      <c r="G478" s="390"/>
      <c r="H478" s="392" t="s">
        <v>902</v>
      </c>
      <c r="I478" s="398"/>
      <c r="J478" s="390" t="s">
        <v>902</v>
      </c>
      <c r="K478" s="396"/>
      <c r="L478" s="396"/>
      <c r="O478" s="396" t="s">
        <v>902</v>
      </c>
      <c r="P478" s="396"/>
      <c r="U478" t="str">
        <f t="shared" si="7"/>
        <v>##</v>
      </c>
    </row>
    <row r="479" spans="1:21" ht="13.5" hidden="1">
      <c r="A479" s="390">
        <v>474</v>
      </c>
      <c r="C479" s="390" t="s">
        <v>902</v>
      </c>
      <c r="F479" s="390"/>
      <c r="G479" s="390"/>
      <c r="H479" s="392" t="s">
        <v>902</v>
      </c>
      <c r="I479" s="398"/>
      <c r="J479" s="390" t="s">
        <v>902</v>
      </c>
      <c r="K479" s="396"/>
      <c r="L479" s="396"/>
      <c r="O479" s="396" t="s">
        <v>902</v>
      </c>
      <c r="P479" s="396"/>
      <c r="U479" t="str">
        <f t="shared" si="7"/>
        <v>##</v>
      </c>
    </row>
    <row r="480" spans="1:21" ht="13.5" hidden="1">
      <c r="A480" s="390">
        <v>475</v>
      </c>
      <c r="C480" s="390" t="s">
        <v>902</v>
      </c>
      <c r="F480" s="390"/>
      <c r="G480" s="390"/>
      <c r="H480" s="392" t="s">
        <v>902</v>
      </c>
      <c r="I480" s="398"/>
      <c r="J480" s="390" t="s">
        <v>902</v>
      </c>
      <c r="K480" s="396"/>
      <c r="L480" s="396"/>
      <c r="O480" s="396" t="s">
        <v>902</v>
      </c>
      <c r="P480" s="396"/>
      <c r="U480" t="str">
        <f t="shared" si="7"/>
        <v>##</v>
      </c>
    </row>
    <row r="481" spans="1:21" ht="13.5" hidden="1">
      <c r="A481" s="390">
        <v>476</v>
      </c>
      <c r="C481" s="390" t="s">
        <v>902</v>
      </c>
      <c r="F481" s="390"/>
      <c r="G481" s="390"/>
      <c r="H481" s="392" t="s">
        <v>902</v>
      </c>
      <c r="I481" s="398"/>
      <c r="J481" s="390" t="s">
        <v>902</v>
      </c>
      <c r="K481" s="396"/>
      <c r="L481" s="396"/>
      <c r="O481" s="396" t="s">
        <v>902</v>
      </c>
      <c r="P481" s="396"/>
      <c r="U481" t="str">
        <f t="shared" si="7"/>
        <v>##</v>
      </c>
    </row>
    <row r="482" spans="1:21" ht="13.5" hidden="1">
      <c r="A482" s="390">
        <v>477</v>
      </c>
      <c r="C482" s="390" t="s">
        <v>902</v>
      </c>
      <c r="F482" s="390"/>
      <c r="G482" s="390"/>
      <c r="H482" s="392" t="s">
        <v>902</v>
      </c>
      <c r="I482" s="398"/>
      <c r="J482" s="390" t="s">
        <v>902</v>
      </c>
      <c r="K482" s="396"/>
      <c r="L482" s="396"/>
      <c r="O482" s="396" t="s">
        <v>902</v>
      </c>
      <c r="P482" s="396"/>
      <c r="U482" t="str">
        <f t="shared" si="7"/>
        <v>##</v>
      </c>
    </row>
    <row r="483" spans="1:21" ht="13.5" hidden="1">
      <c r="A483" s="390">
        <v>478</v>
      </c>
      <c r="C483" s="390" t="s">
        <v>902</v>
      </c>
      <c r="F483" s="390"/>
      <c r="G483" s="390"/>
      <c r="H483" s="392" t="s">
        <v>902</v>
      </c>
      <c r="I483" s="398"/>
      <c r="J483" s="390" t="s">
        <v>902</v>
      </c>
      <c r="K483" s="396"/>
      <c r="L483" s="396"/>
      <c r="O483" s="396" t="s">
        <v>902</v>
      </c>
      <c r="P483" s="396"/>
      <c r="U483" t="str">
        <f t="shared" si="7"/>
        <v>##</v>
      </c>
    </row>
    <row r="484" spans="1:21" ht="13.5" hidden="1">
      <c r="A484" s="390">
        <v>479</v>
      </c>
      <c r="C484" s="390" t="s">
        <v>902</v>
      </c>
      <c r="F484" s="390"/>
      <c r="G484" s="390"/>
      <c r="H484" s="392" t="s">
        <v>902</v>
      </c>
      <c r="I484" s="398"/>
      <c r="J484" s="390" t="s">
        <v>902</v>
      </c>
      <c r="K484" s="396"/>
      <c r="L484" s="396"/>
      <c r="O484" s="396" t="s">
        <v>902</v>
      </c>
      <c r="P484" s="396"/>
      <c r="U484" t="str">
        <f t="shared" si="7"/>
        <v>##</v>
      </c>
    </row>
    <row r="485" spans="1:21" ht="13.5" hidden="1">
      <c r="A485" s="390">
        <v>480</v>
      </c>
      <c r="C485" s="390" t="s">
        <v>902</v>
      </c>
      <c r="F485" s="390"/>
      <c r="G485" s="390"/>
      <c r="H485" s="392" t="s">
        <v>902</v>
      </c>
      <c r="I485" s="398"/>
      <c r="J485" s="390" t="s">
        <v>902</v>
      </c>
      <c r="K485" s="396"/>
      <c r="L485" s="396"/>
      <c r="O485" s="396" t="s">
        <v>902</v>
      </c>
      <c r="P485" s="396"/>
      <c r="U485" t="str">
        <f t="shared" si="7"/>
        <v>##</v>
      </c>
    </row>
    <row r="486" spans="1:21" ht="13.5" hidden="1">
      <c r="A486" s="390">
        <v>481</v>
      </c>
      <c r="C486" s="390" t="s">
        <v>902</v>
      </c>
      <c r="F486" s="390"/>
      <c r="G486" s="390"/>
      <c r="H486" s="392" t="s">
        <v>902</v>
      </c>
      <c r="I486" s="398"/>
      <c r="J486" s="390" t="s">
        <v>902</v>
      </c>
      <c r="K486" s="396"/>
      <c r="L486" s="396"/>
      <c r="O486" s="396" t="s">
        <v>902</v>
      </c>
      <c r="P486" s="396"/>
      <c r="U486" t="str">
        <f t="shared" si="7"/>
        <v>##</v>
      </c>
    </row>
    <row r="487" spans="1:21" ht="13.5" hidden="1">
      <c r="A487" s="390">
        <v>482</v>
      </c>
      <c r="B487" s="390">
        <v>255</v>
      </c>
      <c r="C487" s="390" t="s">
        <v>902</v>
      </c>
      <c r="F487" s="390"/>
      <c r="G487" s="390"/>
      <c r="H487" s="392" t="s">
        <v>902</v>
      </c>
      <c r="I487" s="398"/>
      <c r="J487" s="390" t="s">
        <v>902</v>
      </c>
      <c r="K487" s="396"/>
      <c r="L487" s="396"/>
      <c r="O487" s="396" t="s">
        <v>902</v>
      </c>
      <c r="P487" s="396"/>
      <c r="U487" t="str">
        <f t="shared" si="7"/>
        <v>##</v>
      </c>
    </row>
    <row r="488" spans="1:21" ht="13.5" hidden="1">
      <c r="A488" s="390">
        <v>483</v>
      </c>
      <c r="B488" s="390">
        <v>353</v>
      </c>
      <c r="C488" s="390" t="s">
        <v>902</v>
      </c>
      <c r="F488" s="390"/>
      <c r="G488" s="390"/>
      <c r="H488" s="392" t="s">
        <v>902</v>
      </c>
      <c r="I488" s="398"/>
      <c r="J488" s="390">
        <v>76</v>
      </c>
      <c r="K488" s="396" t="s">
        <v>1094</v>
      </c>
      <c r="L488" s="396" t="s">
        <v>1094</v>
      </c>
      <c r="O488" s="396" t="s">
        <v>902</v>
      </c>
      <c r="P488" s="396"/>
      <c r="Q488" s="390">
        <v>1</v>
      </c>
      <c r="R488" s="390">
        <v>31</v>
      </c>
      <c r="S488" s="390" t="s">
        <v>1017</v>
      </c>
      <c r="U488" t="str">
        <f t="shared" si="7"/>
        <v>##</v>
      </c>
    </row>
    <row r="489" spans="1:21" ht="13.5" hidden="1">
      <c r="A489" s="390">
        <v>484</v>
      </c>
      <c r="B489" s="390">
        <v>354</v>
      </c>
      <c r="C489" s="390" t="s">
        <v>902</v>
      </c>
      <c r="F489" s="390"/>
      <c r="G489" s="390"/>
      <c r="H489" s="392" t="s">
        <v>902</v>
      </c>
      <c r="I489" s="398"/>
      <c r="J489" s="390">
        <v>76</v>
      </c>
      <c r="K489" s="396" t="s">
        <v>1094</v>
      </c>
      <c r="L489" s="396" t="s">
        <v>1094</v>
      </c>
      <c r="O489" s="396" t="s">
        <v>902</v>
      </c>
      <c r="P489" s="396"/>
      <c r="Q489" s="390">
        <v>1</v>
      </c>
      <c r="R489" s="390">
        <v>31</v>
      </c>
      <c r="S489" s="390" t="s">
        <v>1017</v>
      </c>
      <c r="U489" t="str">
        <f t="shared" si="7"/>
        <v>##</v>
      </c>
    </row>
    <row r="490" spans="1:21" ht="13.5" hidden="1">
      <c r="A490" s="390">
        <v>485</v>
      </c>
      <c r="B490" s="390">
        <v>355</v>
      </c>
      <c r="C490" s="390" t="s">
        <v>902</v>
      </c>
      <c r="F490" s="390"/>
      <c r="G490" s="390"/>
      <c r="H490" s="392" t="s">
        <v>902</v>
      </c>
      <c r="I490" s="398"/>
      <c r="J490" s="390">
        <v>76</v>
      </c>
      <c r="K490" s="396" t="s">
        <v>1094</v>
      </c>
      <c r="L490" s="396" t="s">
        <v>1094</v>
      </c>
      <c r="O490" s="396" t="s">
        <v>902</v>
      </c>
      <c r="P490" s="396"/>
      <c r="Q490" s="390">
        <v>1</v>
      </c>
      <c r="R490" s="390">
        <v>31</v>
      </c>
      <c r="S490" s="390" t="s">
        <v>1017</v>
      </c>
      <c r="U490" t="str">
        <f t="shared" si="7"/>
        <v>##</v>
      </c>
    </row>
    <row r="491" spans="1:21" ht="13.5" hidden="1">
      <c r="A491" s="390">
        <v>486</v>
      </c>
      <c r="B491" s="390">
        <v>356</v>
      </c>
      <c r="C491" s="390" t="s">
        <v>902</v>
      </c>
      <c r="F491" s="390"/>
      <c r="G491" s="390"/>
      <c r="H491" s="392" t="s">
        <v>902</v>
      </c>
      <c r="I491" s="398"/>
      <c r="J491" s="390">
        <v>76</v>
      </c>
      <c r="K491" s="396" t="s">
        <v>1094</v>
      </c>
      <c r="L491" s="396" t="s">
        <v>1094</v>
      </c>
      <c r="O491" s="396" t="s">
        <v>902</v>
      </c>
      <c r="P491" s="396"/>
      <c r="Q491" s="390">
        <v>1</v>
      </c>
      <c r="R491" s="390">
        <v>31</v>
      </c>
      <c r="S491" s="390" t="s">
        <v>1017</v>
      </c>
      <c r="U491" t="str">
        <f t="shared" si="7"/>
        <v>##</v>
      </c>
    </row>
    <row r="492" spans="1:21" ht="13.5" hidden="1">
      <c r="A492" s="390">
        <v>487</v>
      </c>
      <c r="B492" s="390">
        <v>357</v>
      </c>
      <c r="C492" s="390" t="s">
        <v>902</v>
      </c>
      <c r="F492" s="390"/>
      <c r="G492" s="390"/>
      <c r="H492" s="392" t="s">
        <v>902</v>
      </c>
      <c r="I492" s="398"/>
      <c r="J492" s="390">
        <v>76</v>
      </c>
      <c r="K492" s="396" t="s">
        <v>1094</v>
      </c>
      <c r="L492" s="396" t="s">
        <v>1094</v>
      </c>
      <c r="O492" s="396" t="s">
        <v>902</v>
      </c>
      <c r="P492" s="396"/>
      <c r="Q492" s="390">
        <v>1</v>
      </c>
      <c r="R492" s="390">
        <v>31</v>
      </c>
      <c r="S492" s="390" t="s">
        <v>1017</v>
      </c>
      <c r="U492" t="str">
        <f t="shared" si="7"/>
        <v>##</v>
      </c>
    </row>
    <row r="493" spans="1:21" ht="13.5" hidden="1">
      <c r="A493" s="390">
        <v>488</v>
      </c>
      <c r="C493" s="390" t="s">
        <v>902</v>
      </c>
      <c r="F493" s="390"/>
      <c r="G493" s="390"/>
      <c r="H493" s="392" t="s">
        <v>902</v>
      </c>
      <c r="I493" s="398"/>
      <c r="J493" s="390" t="s">
        <v>902</v>
      </c>
      <c r="K493" s="396"/>
      <c r="L493" s="396"/>
      <c r="O493" s="396" t="s">
        <v>902</v>
      </c>
      <c r="P493" s="396"/>
      <c r="U493" t="str">
        <f t="shared" si="7"/>
        <v>##</v>
      </c>
    </row>
    <row r="494" spans="1:21" ht="13.5" hidden="1">
      <c r="A494" s="390">
        <v>489</v>
      </c>
      <c r="C494" s="390" t="s">
        <v>902</v>
      </c>
      <c r="F494" s="390"/>
      <c r="G494" s="390"/>
      <c r="H494" s="392" t="s">
        <v>902</v>
      </c>
      <c r="I494" s="398"/>
      <c r="J494" s="390" t="s">
        <v>902</v>
      </c>
      <c r="K494" s="396"/>
      <c r="L494" s="396"/>
      <c r="O494" s="396" t="s">
        <v>902</v>
      </c>
      <c r="P494" s="396"/>
      <c r="U494" t="str">
        <f t="shared" si="7"/>
        <v>##</v>
      </c>
    </row>
    <row r="495" spans="1:21" ht="13.5" hidden="1">
      <c r="A495" s="390">
        <v>490</v>
      </c>
      <c r="B495" s="390">
        <v>265</v>
      </c>
      <c r="C495" s="390" t="s">
        <v>902</v>
      </c>
      <c r="F495" s="390"/>
      <c r="G495" s="390"/>
      <c r="H495" s="392" t="s">
        <v>902</v>
      </c>
      <c r="I495" s="398"/>
      <c r="J495" s="390">
        <v>104</v>
      </c>
      <c r="K495" s="396" t="s">
        <v>1028</v>
      </c>
      <c r="L495" s="396" t="s">
        <v>1029</v>
      </c>
      <c r="O495" s="396" t="s">
        <v>902</v>
      </c>
      <c r="P495" s="396" t="s">
        <v>2266</v>
      </c>
      <c r="Q495" s="390">
        <v>1</v>
      </c>
      <c r="R495" s="390">
        <v>31</v>
      </c>
      <c r="S495" s="390" t="s">
        <v>1017</v>
      </c>
      <c r="U495" t="str">
        <f t="shared" si="7"/>
        <v>##</v>
      </c>
    </row>
    <row r="496" spans="1:21" ht="13.5" hidden="1">
      <c r="A496" s="390">
        <v>491</v>
      </c>
      <c r="B496" s="390">
        <v>266</v>
      </c>
      <c r="C496" s="390" t="s">
        <v>902</v>
      </c>
      <c r="F496" s="390"/>
      <c r="G496" s="390"/>
      <c r="H496" s="392" t="s">
        <v>902</v>
      </c>
      <c r="I496" s="398"/>
      <c r="J496" s="390">
        <v>104</v>
      </c>
      <c r="K496" s="396" t="s">
        <v>1030</v>
      </c>
      <c r="L496" s="396" t="s">
        <v>1031</v>
      </c>
      <c r="O496" s="396" t="s">
        <v>902</v>
      </c>
      <c r="P496" s="396" t="s">
        <v>2267</v>
      </c>
      <c r="Q496" s="390">
        <v>1</v>
      </c>
      <c r="R496" s="390">
        <v>31</v>
      </c>
      <c r="S496" s="390" t="s">
        <v>1017</v>
      </c>
      <c r="U496" t="str">
        <f t="shared" si="7"/>
        <v>##</v>
      </c>
    </row>
    <row r="497" spans="1:21" ht="13.5" hidden="1">
      <c r="A497" s="390">
        <v>492</v>
      </c>
      <c r="B497" s="390">
        <v>267</v>
      </c>
      <c r="C497" s="390" t="s">
        <v>902</v>
      </c>
      <c r="F497" s="390"/>
      <c r="G497" s="390"/>
      <c r="H497" s="392" t="s">
        <v>902</v>
      </c>
      <c r="I497" s="398"/>
      <c r="J497" s="390" t="s">
        <v>902</v>
      </c>
      <c r="K497" s="396" t="s">
        <v>1032</v>
      </c>
      <c r="L497" s="396" t="s">
        <v>1033</v>
      </c>
      <c r="O497" s="396" t="s">
        <v>902</v>
      </c>
      <c r="P497" s="396" t="s">
        <v>2268</v>
      </c>
      <c r="Q497" s="390">
        <v>1</v>
      </c>
      <c r="R497" s="390">
        <v>31</v>
      </c>
      <c r="S497" s="390" t="s">
        <v>1017</v>
      </c>
      <c r="U497" t="str">
        <f t="shared" si="7"/>
        <v>##</v>
      </c>
    </row>
    <row r="498" spans="1:21" ht="13.5" hidden="1">
      <c r="A498" s="390">
        <v>493</v>
      </c>
      <c r="B498" s="390">
        <v>268</v>
      </c>
      <c r="C498" s="390" t="s">
        <v>902</v>
      </c>
      <c r="F498" s="390"/>
      <c r="G498" s="390"/>
      <c r="H498" s="392" t="s">
        <v>902</v>
      </c>
      <c r="I498" s="398"/>
      <c r="J498" s="390" t="s">
        <v>902</v>
      </c>
      <c r="K498" s="396" t="s">
        <v>1032</v>
      </c>
      <c r="L498" s="396" t="s">
        <v>1033</v>
      </c>
      <c r="O498" s="396" t="s">
        <v>902</v>
      </c>
      <c r="P498" s="396" t="s">
        <v>2268</v>
      </c>
      <c r="Q498" s="390">
        <v>1</v>
      </c>
      <c r="R498" s="390">
        <v>31</v>
      </c>
      <c r="S498" s="390" t="s">
        <v>1017</v>
      </c>
      <c r="U498" t="str">
        <f t="shared" si="7"/>
        <v>##</v>
      </c>
    </row>
    <row r="499" spans="1:21" ht="13.5" hidden="1">
      <c r="A499" s="390">
        <v>494</v>
      </c>
      <c r="C499" s="390" t="s">
        <v>902</v>
      </c>
      <c r="F499" s="390"/>
      <c r="G499" s="390"/>
      <c r="H499" s="392" t="s">
        <v>902</v>
      </c>
      <c r="I499" s="398"/>
      <c r="J499" s="390" t="s">
        <v>902</v>
      </c>
      <c r="K499" s="396"/>
      <c r="L499" s="396"/>
      <c r="O499" s="396" t="s">
        <v>902</v>
      </c>
      <c r="P499" s="396"/>
      <c r="U499" t="str">
        <f t="shared" si="7"/>
        <v>##</v>
      </c>
    </row>
    <row r="500" spans="1:21" ht="13.5" hidden="1">
      <c r="A500" s="390">
        <v>495</v>
      </c>
      <c r="B500" s="390">
        <v>383</v>
      </c>
      <c r="C500" s="390" t="s">
        <v>902</v>
      </c>
      <c r="F500" s="390"/>
      <c r="G500" s="390"/>
      <c r="H500" s="392" t="s">
        <v>902</v>
      </c>
      <c r="I500" s="398"/>
      <c r="J500" s="390">
        <v>104</v>
      </c>
      <c r="K500" s="396" t="s">
        <v>1132</v>
      </c>
      <c r="L500" s="396" t="s">
        <v>1132</v>
      </c>
      <c r="O500" s="396" t="s">
        <v>902</v>
      </c>
      <c r="P500" s="396"/>
      <c r="Q500" s="390">
        <v>1</v>
      </c>
      <c r="R500" s="390">
        <v>31</v>
      </c>
      <c r="S500" s="390" t="s">
        <v>1017</v>
      </c>
      <c r="U500" t="str">
        <f t="shared" si="7"/>
        <v>##</v>
      </c>
    </row>
    <row r="501" spans="1:21" ht="13.5" hidden="1">
      <c r="A501" s="390">
        <v>496</v>
      </c>
      <c r="B501" s="390">
        <v>384</v>
      </c>
      <c r="C501" s="390" t="s">
        <v>902</v>
      </c>
      <c r="F501" s="390"/>
      <c r="G501" s="390"/>
      <c r="H501" s="392" t="s">
        <v>902</v>
      </c>
      <c r="I501" s="398"/>
      <c r="J501" s="390">
        <v>104</v>
      </c>
      <c r="K501" s="396" t="s">
        <v>1132</v>
      </c>
      <c r="L501" s="396" t="s">
        <v>1132</v>
      </c>
      <c r="O501" s="396" t="s">
        <v>902</v>
      </c>
      <c r="P501" s="396"/>
      <c r="Q501" s="390">
        <v>1</v>
      </c>
      <c r="R501" s="390">
        <v>31</v>
      </c>
      <c r="S501" s="390" t="s">
        <v>1017</v>
      </c>
      <c r="U501" t="str">
        <f t="shared" si="7"/>
        <v>##</v>
      </c>
    </row>
    <row r="502" spans="1:21" ht="13.5" hidden="1">
      <c r="A502" s="390">
        <v>497</v>
      </c>
      <c r="B502" s="390">
        <v>385</v>
      </c>
      <c r="C502" s="390" t="s">
        <v>902</v>
      </c>
      <c r="F502" s="390"/>
      <c r="G502" s="390"/>
      <c r="H502" s="392" t="s">
        <v>902</v>
      </c>
      <c r="I502" s="398"/>
      <c r="J502" s="390">
        <v>104</v>
      </c>
      <c r="K502" s="396" t="s">
        <v>1132</v>
      </c>
      <c r="L502" s="396" t="s">
        <v>1132</v>
      </c>
      <c r="O502" s="396" t="s">
        <v>902</v>
      </c>
      <c r="P502" s="396"/>
      <c r="Q502" s="390">
        <v>1</v>
      </c>
      <c r="R502" s="390">
        <v>31</v>
      </c>
      <c r="S502" s="390" t="s">
        <v>1017</v>
      </c>
      <c r="U502" t="str">
        <f t="shared" si="7"/>
        <v>##</v>
      </c>
    </row>
    <row r="503" spans="1:21" ht="13.5" hidden="1">
      <c r="A503" s="390">
        <v>498</v>
      </c>
      <c r="B503" s="390">
        <v>386</v>
      </c>
      <c r="C503" s="390" t="s">
        <v>902</v>
      </c>
      <c r="F503" s="390"/>
      <c r="G503" s="390"/>
      <c r="H503" s="392" t="s">
        <v>902</v>
      </c>
      <c r="I503" s="398"/>
      <c r="J503" s="390">
        <v>104</v>
      </c>
      <c r="K503" s="396" t="s">
        <v>1132</v>
      </c>
      <c r="L503" s="396" t="s">
        <v>1132</v>
      </c>
      <c r="O503" s="396" t="s">
        <v>902</v>
      </c>
      <c r="P503" s="396"/>
      <c r="Q503" s="390">
        <v>1</v>
      </c>
      <c r="R503" s="390">
        <v>31</v>
      </c>
      <c r="S503" s="390" t="s">
        <v>1017</v>
      </c>
      <c r="U503" t="str">
        <f t="shared" si="7"/>
        <v>##</v>
      </c>
    </row>
    <row r="504" spans="1:21" ht="13.5" hidden="1">
      <c r="A504" s="390">
        <v>499</v>
      </c>
      <c r="B504" s="390">
        <v>453</v>
      </c>
      <c r="C504" s="390" t="s">
        <v>902</v>
      </c>
      <c r="F504" s="390"/>
      <c r="G504" s="390"/>
      <c r="H504" s="392" t="s">
        <v>902</v>
      </c>
      <c r="I504" s="398"/>
      <c r="J504" s="390" t="s">
        <v>902</v>
      </c>
      <c r="K504" s="396" t="s">
        <v>2269</v>
      </c>
      <c r="L504" s="396" t="s">
        <v>2269</v>
      </c>
      <c r="O504" s="396" t="s">
        <v>902</v>
      </c>
      <c r="P504" s="396"/>
      <c r="Q504" s="390">
        <v>1</v>
      </c>
      <c r="R504" s="390">
        <v>31</v>
      </c>
      <c r="S504" s="390" t="s">
        <v>1017</v>
      </c>
      <c r="U504" t="str">
        <f t="shared" si="7"/>
        <v>##</v>
      </c>
    </row>
    <row r="505" spans="1:21" ht="13.5" hidden="1">
      <c r="A505" s="390">
        <v>500</v>
      </c>
      <c r="B505" s="390">
        <v>454</v>
      </c>
      <c r="C505" s="390" t="s">
        <v>902</v>
      </c>
      <c r="F505" s="390"/>
      <c r="G505" s="390"/>
      <c r="H505" s="392" t="s">
        <v>902</v>
      </c>
      <c r="I505" s="398"/>
      <c r="J505" s="390" t="s">
        <v>902</v>
      </c>
      <c r="K505" s="396" t="s">
        <v>2269</v>
      </c>
      <c r="L505" s="396" t="s">
        <v>2269</v>
      </c>
      <c r="O505" s="396" t="s">
        <v>902</v>
      </c>
      <c r="P505" s="396"/>
      <c r="Q505" s="390">
        <v>1</v>
      </c>
      <c r="R505" s="390">
        <v>31</v>
      </c>
      <c r="S505" s="390" t="s">
        <v>1017</v>
      </c>
      <c r="U505" t="str">
        <f t="shared" si="7"/>
        <v>##</v>
      </c>
    </row>
    <row r="506" spans="1:21" ht="13.5" hidden="1">
      <c r="A506" s="390">
        <v>501</v>
      </c>
      <c r="C506" s="390" t="s">
        <v>902</v>
      </c>
      <c r="F506" s="390"/>
      <c r="G506" s="390"/>
      <c r="H506" s="392" t="s">
        <v>902</v>
      </c>
      <c r="I506" s="398"/>
      <c r="J506" s="390" t="s">
        <v>902</v>
      </c>
      <c r="K506" s="396"/>
      <c r="L506" s="396"/>
      <c r="O506" s="396" t="s">
        <v>902</v>
      </c>
      <c r="P506" s="396"/>
      <c r="U506" t="str">
        <f t="shared" si="7"/>
        <v>##</v>
      </c>
    </row>
    <row r="507" spans="1:21" ht="13.5" hidden="1">
      <c r="A507" s="390">
        <v>502</v>
      </c>
      <c r="B507" s="390">
        <v>332</v>
      </c>
      <c r="C507" s="390" t="s">
        <v>902</v>
      </c>
      <c r="F507" s="390"/>
      <c r="G507" s="390"/>
      <c r="H507" s="392" t="s">
        <v>902</v>
      </c>
      <c r="I507" s="398"/>
      <c r="J507" s="390" t="s">
        <v>902</v>
      </c>
      <c r="K507" s="396" t="s">
        <v>2270</v>
      </c>
      <c r="L507" s="396" t="s">
        <v>2271</v>
      </c>
      <c r="O507" s="396" t="s">
        <v>902</v>
      </c>
      <c r="P507" s="396" t="s">
        <v>2267</v>
      </c>
      <c r="Q507" s="390">
        <v>3</v>
      </c>
      <c r="R507" s="390">
        <v>31</v>
      </c>
      <c r="S507" s="390" t="s">
        <v>1017</v>
      </c>
      <c r="U507" t="str">
        <f t="shared" si="7"/>
        <v>##</v>
      </c>
    </row>
    <row r="508" spans="1:21" ht="13.5" hidden="1">
      <c r="A508" s="390">
        <v>503</v>
      </c>
      <c r="B508" s="390">
        <v>333</v>
      </c>
      <c r="C508" s="390" t="s">
        <v>902</v>
      </c>
      <c r="F508" s="390"/>
      <c r="G508" s="390"/>
      <c r="H508" s="392" t="s">
        <v>902</v>
      </c>
      <c r="I508" s="398"/>
      <c r="J508" s="390" t="s">
        <v>902</v>
      </c>
      <c r="K508" s="396" t="s">
        <v>1081</v>
      </c>
      <c r="L508" s="396" t="s">
        <v>1082</v>
      </c>
      <c r="O508" s="396" t="s">
        <v>902</v>
      </c>
      <c r="P508" s="396" t="s">
        <v>2272</v>
      </c>
      <c r="Q508" s="390">
        <v>3</v>
      </c>
      <c r="R508" s="390">
        <v>31</v>
      </c>
      <c r="S508" s="390" t="s">
        <v>1017</v>
      </c>
      <c r="U508" t="str">
        <f t="shared" si="7"/>
        <v>##</v>
      </c>
    </row>
    <row r="509" spans="1:21" ht="13.5" hidden="1">
      <c r="A509" s="390">
        <v>504</v>
      </c>
      <c r="B509" s="390">
        <v>334</v>
      </c>
      <c r="C509" s="390" t="s">
        <v>902</v>
      </c>
      <c r="F509" s="390"/>
      <c r="G509" s="390"/>
      <c r="H509" s="392" t="s">
        <v>902</v>
      </c>
      <c r="I509" s="398"/>
      <c r="J509" s="390" t="s">
        <v>902</v>
      </c>
      <c r="K509" s="396" t="s">
        <v>1081</v>
      </c>
      <c r="L509" s="396" t="s">
        <v>1082</v>
      </c>
      <c r="O509" s="396" t="s">
        <v>902</v>
      </c>
      <c r="P509" s="396" t="s">
        <v>2272</v>
      </c>
      <c r="Q509" s="390">
        <v>3</v>
      </c>
      <c r="R509" s="390">
        <v>31</v>
      </c>
      <c r="S509" s="390" t="s">
        <v>1017</v>
      </c>
      <c r="U509" t="str">
        <f t="shared" si="7"/>
        <v>##</v>
      </c>
    </row>
    <row r="510" spans="1:21" ht="13.5" hidden="1">
      <c r="A510" s="390">
        <v>505</v>
      </c>
      <c r="B510" s="390">
        <v>335</v>
      </c>
      <c r="C510" s="390" t="s">
        <v>902</v>
      </c>
      <c r="F510" s="390"/>
      <c r="G510" s="390"/>
      <c r="H510" s="392" t="s">
        <v>902</v>
      </c>
      <c r="I510" s="398"/>
      <c r="J510" s="390" t="s">
        <v>902</v>
      </c>
      <c r="K510" s="396" t="s">
        <v>1081</v>
      </c>
      <c r="L510" s="396" t="s">
        <v>1082</v>
      </c>
      <c r="O510" s="396" t="s">
        <v>902</v>
      </c>
      <c r="P510" s="396" t="s">
        <v>2272</v>
      </c>
      <c r="Q510" s="390">
        <v>3</v>
      </c>
      <c r="R510" s="390">
        <v>31</v>
      </c>
      <c r="S510" s="390" t="s">
        <v>1017</v>
      </c>
      <c r="U510" t="str">
        <f t="shared" si="7"/>
        <v>##</v>
      </c>
    </row>
    <row r="511" spans="1:21" ht="13.5" hidden="1">
      <c r="A511" s="390">
        <v>506</v>
      </c>
      <c r="B511" s="390">
        <v>336</v>
      </c>
      <c r="C511" s="390" t="s">
        <v>902</v>
      </c>
      <c r="F511" s="390"/>
      <c r="G511" s="390"/>
      <c r="H511" s="392" t="s">
        <v>902</v>
      </c>
      <c r="I511" s="398"/>
      <c r="J511" s="390" t="s">
        <v>902</v>
      </c>
      <c r="K511" s="396" t="s">
        <v>2273</v>
      </c>
      <c r="L511" s="396" t="s">
        <v>2274</v>
      </c>
      <c r="O511" s="396" t="s">
        <v>902</v>
      </c>
      <c r="P511" s="396" t="s">
        <v>2275</v>
      </c>
      <c r="Q511" s="390">
        <v>3</v>
      </c>
      <c r="R511" s="390">
        <v>31</v>
      </c>
      <c r="S511" s="390" t="s">
        <v>1017</v>
      </c>
      <c r="U511" t="str">
        <f t="shared" si="7"/>
        <v>##</v>
      </c>
    </row>
    <row r="512" spans="1:21" ht="13.5" hidden="1">
      <c r="A512" s="390">
        <v>507</v>
      </c>
      <c r="B512" s="390">
        <v>337</v>
      </c>
      <c r="C512" s="390" t="s">
        <v>902</v>
      </c>
      <c r="F512" s="390"/>
      <c r="G512" s="390"/>
      <c r="H512" s="392" t="s">
        <v>902</v>
      </c>
      <c r="I512" s="398"/>
      <c r="J512" s="390" t="s">
        <v>902</v>
      </c>
      <c r="K512" s="396" t="s">
        <v>2273</v>
      </c>
      <c r="L512" s="396" t="s">
        <v>2274</v>
      </c>
      <c r="O512" s="396" t="s">
        <v>902</v>
      </c>
      <c r="P512" s="396" t="s">
        <v>2275</v>
      </c>
      <c r="Q512" s="390">
        <v>3</v>
      </c>
      <c r="R512" s="390">
        <v>31</v>
      </c>
      <c r="S512" s="390" t="s">
        <v>1017</v>
      </c>
      <c r="U512" t="str">
        <f t="shared" si="7"/>
        <v>##</v>
      </c>
    </row>
    <row r="513" spans="1:21" ht="13.5" hidden="1">
      <c r="A513" s="390">
        <v>508</v>
      </c>
      <c r="B513" s="390">
        <v>428</v>
      </c>
      <c r="C513" s="390" t="s">
        <v>902</v>
      </c>
      <c r="F513" s="390"/>
      <c r="G513" s="390"/>
      <c r="H513" s="392" t="s">
        <v>902</v>
      </c>
      <c r="I513" s="398"/>
      <c r="J513" s="390" t="s">
        <v>902</v>
      </c>
      <c r="K513" s="396" t="s">
        <v>2276</v>
      </c>
      <c r="L513" s="396" t="s">
        <v>2277</v>
      </c>
      <c r="O513" s="396" t="s">
        <v>902</v>
      </c>
      <c r="P513" s="396" t="s">
        <v>2278</v>
      </c>
      <c r="Q513" s="390">
        <v>3</v>
      </c>
      <c r="R513" s="390">
        <v>31</v>
      </c>
      <c r="S513" s="390" t="s">
        <v>1017</v>
      </c>
      <c r="U513" t="str">
        <f t="shared" si="7"/>
        <v>##</v>
      </c>
    </row>
    <row r="514" spans="1:21" ht="13.5" hidden="1">
      <c r="A514" s="390">
        <v>509</v>
      </c>
      <c r="B514" s="390">
        <v>429</v>
      </c>
      <c r="C514" s="390" t="s">
        <v>902</v>
      </c>
      <c r="F514" s="390"/>
      <c r="G514" s="390"/>
      <c r="H514" s="392" t="s">
        <v>902</v>
      </c>
      <c r="I514" s="398"/>
      <c r="J514" s="390" t="s">
        <v>902</v>
      </c>
      <c r="K514" s="396" t="s">
        <v>2276</v>
      </c>
      <c r="L514" s="396" t="s">
        <v>2277</v>
      </c>
      <c r="O514" s="396" t="s">
        <v>902</v>
      </c>
      <c r="P514" s="396" t="s">
        <v>2278</v>
      </c>
      <c r="Q514" s="390">
        <v>3</v>
      </c>
      <c r="R514" s="390">
        <v>31</v>
      </c>
      <c r="S514" s="390" t="s">
        <v>1017</v>
      </c>
      <c r="U514" t="str">
        <f t="shared" si="7"/>
        <v>##</v>
      </c>
    </row>
    <row r="515" spans="1:21" ht="13.5" hidden="1">
      <c r="A515" s="390">
        <v>510</v>
      </c>
      <c r="B515" s="390">
        <v>326</v>
      </c>
      <c r="C515" s="390" t="s">
        <v>902</v>
      </c>
      <c r="F515" s="390"/>
      <c r="G515" s="390"/>
      <c r="H515" s="392" t="s">
        <v>902</v>
      </c>
      <c r="I515" s="398"/>
      <c r="J515" s="390" t="s">
        <v>902</v>
      </c>
      <c r="K515" s="396" t="s">
        <v>1077</v>
      </c>
      <c r="L515" s="396" t="s">
        <v>1078</v>
      </c>
      <c r="O515" s="396" t="s">
        <v>902</v>
      </c>
      <c r="P515" s="396" t="s">
        <v>2275</v>
      </c>
      <c r="Q515" s="390">
        <v>1</v>
      </c>
      <c r="R515" s="390">
        <v>31</v>
      </c>
      <c r="S515" s="390" t="s">
        <v>1017</v>
      </c>
      <c r="U515" t="str">
        <f t="shared" si="7"/>
        <v>##</v>
      </c>
    </row>
    <row r="516" spans="1:21" ht="13.5" hidden="1">
      <c r="A516" s="390">
        <v>511</v>
      </c>
      <c r="B516" s="390">
        <v>258</v>
      </c>
      <c r="C516" s="390" t="s">
        <v>902</v>
      </c>
      <c r="F516" s="390"/>
      <c r="G516" s="390"/>
      <c r="H516" s="392" t="s">
        <v>902</v>
      </c>
      <c r="I516" s="398"/>
      <c r="J516" s="390" t="s">
        <v>902</v>
      </c>
      <c r="K516" s="396" t="s">
        <v>2279</v>
      </c>
      <c r="L516" s="396" t="s">
        <v>2280</v>
      </c>
      <c r="O516" s="396" t="s">
        <v>902</v>
      </c>
      <c r="P516" s="396" t="s">
        <v>2275</v>
      </c>
      <c r="Q516" s="390">
        <v>1</v>
      </c>
      <c r="R516" s="390">
        <v>31</v>
      </c>
      <c r="S516" s="390" t="s">
        <v>1017</v>
      </c>
      <c r="U516" t="str">
        <f t="shared" si="7"/>
        <v>##</v>
      </c>
    </row>
    <row r="517" spans="1:21" ht="13.5" hidden="1">
      <c r="A517" s="390">
        <v>512</v>
      </c>
      <c r="B517" s="390">
        <v>343</v>
      </c>
      <c r="C517" s="390" t="s">
        <v>902</v>
      </c>
      <c r="F517" s="390"/>
      <c r="G517" s="390"/>
      <c r="H517" s="392" t="s">
        <v>902</v>
      </c>
      <c r="I517" s="398"/>
      <c r="J517" s="390">
        <v>104</v>
      </c>
      <c r="K517" s="396" t="s">
        <v>1090</v>
      </c>
      <c r="L517" s="396" t="s">
        <v>1091</v>
      </c>
      <c r="O517" s="396" t="s">
        <v>902</v>
      </c>
      <c r="P517" s="396" t="s">
        <v>2281</v>
      </c>
      <c r="Q517" s="390">
        <v>1</v>
      </c>
      <c r="R517" s="390">
        <v>31</v>
      </c>
      <c r="S517" s="390" t="s">
        <v>1017</v>
      </c>
      <c r="U517" t="str">
        <f t="shared" si="7"/>
        <v>##</v>
      </c>
    </row>
    <row r="518" spans="1:21" ht="13.5" hidden="1">
      <c r="A518" s="390">
        <v>513</v>
      </c>
      <c r="B518" s="390">
        <v>344</v>
      </c>
      <c r="C518" s="390" t="s">
        <v>902</v>
      </c>
      <c r="F518" s="390"/>
      <c r="G518" s="390"/>
      <c r="H518" s="392" t="s">
        <v>902</v>
      </c>
      <c r="I518" s="398"/>
      <c r="J518" s="390">
        <v>104</v>
      </c>
      <c r="K518" s="396" t="s">
        <v>1090</v>
      </c>
      <c r="L518" s="396" t="s">
        <v>1091</v>
      </c>
      <c r="O518" s="396" t="s">
        <v>902</v>
      </c>
      <c r="P518" s="396" t="s">
        <v>2281</v>
      </c>
      <c r="Q518" s="390">
        <v>1</v>
      </c>
      <c r="R518" s="390">
        <v>31</v>
      </c>
      <c r="S518" s="390" t="s">
        <v>1017</v>
      </c>
      <c r="U518" t="str">
        <f t="shared" si="7"/>
        <v>##</v>
      </c>
    </row>
    <row r="519" spans="1:21" ht="13.5" hidden="1">
      <c r="A519" s="390">
        <v>514</v>
      </c>
      <c r="B519" s="390">
        <v>345</v>
      </c>
      <c r="C519" s="390" t="s">
        <v>902</v>
      </c>
      <c r="F519" s="390"/>
      <c r="G519" s="390"/>
      <c r="H519" s="392" t="s">
        <v>902</v>
      </c>
      <c r="I519" s="398"/>
      <c r="J519" s="390">
        <v>104</v>
      </c>
      <c r="K519" s="396" t="s">
        <v>1090</v>
      </c>
      <c r="L519" s="396" t="s">
        <v>1091</v>
      </c>
      <c r="O519" s="396" t="s">
        <v>902</v>
      </c>
      <c r="P519" s="396" t="s">
        <v>2281</v>
      </c>
      <c r="Q519" s="390">
        <v>1</v>
      </c>
      <c r="R519" s="390">
        <v>31</v>
      </c>
      <c r="S519" s="390" t="s">
        <v>1017</v>
      </c>
      <c r="U519" t="str">
        <f aca="true" t="shared" si="8" ref="U519:U582">IF(C519="","##",IF(C519=C518,"##",""))</f>
        <v>##</v>
      </c>
    </row>
    <row r="520" spans="1:21" ht="13.5" hidden="1">
      <c r="A520" s="390">
        <v>515</v>
      </c>
      <c r="B520" s="390">
        <v>346</v>
      </c>
      <c r="C520" s="390" t="s">
        <v>902</v>
      </c>
      <c r="F520" s="390"/>
      <c r="G520" s="390"/>
      <c r="H520" s="392" t="s">
        <v>902</v>
      </c>
      <c r="I520" s="398"/>
      <c r="J520" s="390">
        <v>51</v>
      </c>
      <c r="K520" s="396" t="s">
        <v>1092</v>
      </c>
      <c r="L520" s="396" t="s">
        <v>1093</v>
      </c>
      <c r="O520" s="396" t="s">
        <v>902</v>
      </c>
      <c r="P520" s="396" t="s">
        <v>2281</v>
      </c>
      <c r="Q520" s="390">
        <v>5</v>
      </c>
      <c r="R520" s="390">
        <v>31</v>
      </c>
      <c r="S520" s="390" t="s">
        <v>1017</v>
      </c>
      <c r="U520" t="str">
        <f t="shared" si="8"/>
        <v>##</v>
      </c>
    </row>
    <row r="521" spans="1:21" ht="13.5" hidden="1">
      <c r="A521" s="390">
        <v>516</v>
      </c>
      <c r="B521" s="390">
        <v>347</v>
      </c>
      <c r="C521" s="390" t="s">
        <v>902</v>
      </c>
      <c r="F521" s="390"/>
      <c r="G521" s="390"/>
      <c r="H521" s="392" t="s">
        <v>902</v>
      </c>
      <c r="I521" s="398"/>
      <c r="J521" s="390">
        <v>51</v>
      </c>
      <c r="K521" s="396" t="s">
        <v>1092</v>
      </c>
      <c r="L521" s="396" t="s">
        <v>1093</v>
      </c>
      <c r="O521" s="396" t="s">
        <v>902</v>
      </c>
      <c r="P521" s="396" t="s">
        <v>2281</v>
      </c>
      <c r="Q521" s="390">
        <v>5</v>
      </c>
      <c r="R521" s="390">
        <v>31</v>
      </c>
      <c r="S521" s="390" t="s">
        <v>1017</v>
      </c>
      <c r="U521" t="str">
        <f t="shared" si="8"/>
        <v>##</v>
      </c>
    </row>
    <row r="522" spans="1:21" ht="13.5" hidden="1">
      <c r="A522" s="390">
        <v>517</v>
      </c>
      <c r="B522" s="390">
        <v>348</v>
      </c>
      <c r="C522" s="390" t="s">
        <v>902</v>
      </c>
      <c r="F522" s="390"/>
      <c r="G522" s="390"/>
      <c r="H522" s="392" t="s">
        <v>902</v>
      </c>
      <c r="I522" s="398"/>
      <c r="J522" s="390">
        <v>51</v>
      </c>
      <c r="K522" s="396" t="s">
        <v>1092</v>
      </c>
      <c r="L522" s="396" t="s">
        <v>1093</v>
      </c>
      <c r="O522" s="396" t="s">
        <v>902</v>
      </c>
      <c r="P522" s="396" t="s">
        <v>2281</v>
      </c>
      <c r="Q522" s="390">
        <v>5</v>
      </c>
      <c r="R522" s="390">
        <v>31</v>
      </c>
      <c r="S522" s="390" t="s">
        <v>1017</v>
      </c>
      <c r="U522" t="str">
        <f t="shared" si="8"/>
        <v>##</v>
      </c>
    </row>
    <row r="523" spans="1:21" ht="13.5" hidden="1">
      <c r="A523" s="390">
        <v>518</v>
      </c>
      <c r="C523" s="390" t="s">
        <v>902</v>
      </c>
      <c r="F523" s="390"/>
      <c r="G523" s="390"/>
      <c r="H523" s="392" t="s">
        <v>902</v>
      </c>
      <c r="I523" s="398"/>
      <c r="J523" s="390" t="s">
        <v>902</v>
      </c>
      <c r="K523" s="396"/>
      <c r="L523" s="396"/>
      <c r="O523" s="396" t="s">
        <v>902</v>
      </c>
      <c r="P523" s="396"/>
      <c r="U523" t="str">
        <f t="shared" si="8"/>
        <v>##</v>
      </c>
    </row>
    <row r="524" spans="1:21" ht="13.5" hidden="1">
      <c r="A524" s="390">
        <v>519</v>
      </c>
      <c r="B524" s="390">
        <v>359</v>
      </c>
      <c r="C524" s="390" t="s">
        <v>902</v>
      </c>
      <c r="F524" s="390"/>
      <c r="G524" s="390"/>
      <c r="H524" s="392" t="s">
        <v>902</v>
      </c>
      <c r="I524" s="398"/>
      <c r="J524" s="390">
        <v>59</v>
      </c>
      <c r="K524" s="396" t="s">
        <v>1097</v>
      </c>
      <c r="L524" s="396" t="s">
        <v>1097</v>
      </c>
      <c r="O524" s="396" t="s">
        <v>902</v>
      </c>
      <c r="P524" s="396" t="s">
        <v>1098</v>
      </c>
      <c r="Q524" s="390">
        <v>1</v>
      </c>
      <c r="R524" s="390">
        <v>31</v>
      </c>
      <c r="S524" s="390" t="s">
        <v>1017</v>
      </c>
      <c r="U524" t="str">
        <f t="shared" si="8"/>
        <v>##</v>
      </c>
    </row>
    <row r="525" spans="1:21" ht="13.5" hidden="1">
      <c r="A525" s="390">
        <v>520</v>
      </c>
      <c r="B525" s="390">
        <v>360</v>
      </c>
      <c r="C525" s="390" t="s">
        <v>902</v>
      </c>
      <c r="F525" s="390"/>
      <c r="G525" s="390"/>
      <c r="H525" s="392" t="s">
        <v>902</v>
      </c>
      <c r="I525" s="398"/>
      <c r="J525" s="390">
        <v>44</v>
      </c>
      <c r="K525" s="396" t="s">
        <v>2282</v>
      </c>
      <c r="L525" s="396" t="s">
        <v>2282</v>
      </c>
      <c r="O525" s="396" t="s">
        <v>902</v>
      </c>
      <c r="P525" s="396" t="s">
        <v>2283</v>
      </c>
      <c r="Q525" s="390">
        <v>1</v>
      </c>
      <c r="R525" s="390">
        <v>31</v>
      </c>
      <c r="S525" s="390" t="s">
        <v>1017</v>
      </c>
      <c r="U525" t="str">
        <f t="shared" si="8"/>
        <v>##</v>
      </c>
    </row>
    <row r="526" spans="1:21" ht="13.5" hidden="1">
      <c r="A526" s="390">
        <v>521</v>
      </c>
      <c r="C526" s="390" t="s">
        <v>902</v>
      </c>
      <c r="F526" s="390"/>
      <c r="G526" s="390"/>
      <c r="H526" s="392" t="s">
        <v>902</v>
      </c>
      <c r="I526" s="398"/>
      <c r="J526" s="390" t="s">
        <v>902</v>
      </c>
      <c r="K526" s="396"/>
      <c r="L526" s="396"/>
      <c r="O526" s="396" t="s">
        <v>902</v>
      </c>
      <c r="P526" s="396"/>
      <c r="U526" t="str">
        <f t="shared" si="8"/>
        <v>##</v>
      </c>
    </row>
    <row r="527" spans="1:21" ht="13.5" hidden="1">
      <c r="A527" s="390">
        <v>522</v>
      </c>
      <c r="B527" s="390">
        <v>313</v>
      </c>
      <c r="C527" s="390" t="s">
        <v>902</v>
      </c>
      <c r="F527" s="390"/>
      <c r="G527" s="390"/>
      <c r="H527" s="392" t="s">
        <v>902</v>
      </c>
      <c r="I527" s="398"/>
      <c r="J527" s="390">
        <v>36</v>
      </c>
      <c r="K527" s="396" t="s">
        <v>1069</v>
      </c>
      <c r="L527" s="396" t="s">
        <v>1069</v>
      </c>
      <c r="O527" s="396" t="s">
        <v>902</v>
      </c>
      <c r="P527" s="396" t="s">
        <v>2281</v>
      </c>
      <c r="Q527" s="390">
        <v>6</v>
      </c>
      <c r="R527" s="390">
        <v>31</v>
      </c>
      <c r="S527" s="390" t="s">
        <v>1017</v>
      </c>
      <c r="U527" t="str">
        <f t="shared" si="8"/>
        <v>##</v>
      </c>
    </row>
    <row r="528" spans="1:21" ht="13.5" hidden="1">
      <c r="A528" s="390">
        <v>523</v>
      </c>
      <c r="B528" s="390">
        <v>314</v>
      </c>
      <c r="C528" s="390" t="s">
        <v>902</v>
      </c>
      <c r="F528" s="390"/>
      <c r="G528" s="390"/>
      <c r="H528" s="392" t="s">
        <v>902</v>
      </c>
      <c r="I528" s="398"/>
      <c r="J528" s="390">
        <v>36</v>
      </c>
      <c r="K528" s="396" t="s">
        <v>1069</v>
      </c>
      <c r="L528" s="396" t="s">
        <v>1069</v>
      </c>
      <c r="O528" s="396" t="s">
        <v>902</v>
      </c>
      <c r="P528" s="396" t="s">
        <v>2281</v>
      </c>
      <c r="Q528" s="390">
        <v>6</v>
      </c>
      <c r="R528" s="390">
        <v>31</v>
      </c>
      <c r="S528" s="390" t="s">
        <v>1017</v>
      </c>
      <c r="U528" t="str">
        <f t="shared" si="8"/>
        <v>##</v>
      </c>
    </row>
    <row r="529" spans="1:21" ht="13.5" hidden="1">
      <c r="A529" s="390">
        <v>524</v>
      </c>
      <c r="C529" s="390" t="s">
        <v>902</v>
      </c>
      <c r="F529" s="390"/>
      <c r="G529" s="390"/>
      <c r="H529" s="392" t="s">
        <v>902</v>
      </c>
      <c r="I529" s="398"/>
      <c r="J529" s="390" t="s">
        <v>902</v>
      </c>
      <c r="K529" s="396"/>
      <c r="L529" s="396"/>
      <c r="O529" s="396" t="s">
        <v>902</v>
      </c>
      <c r="P529" s="396"/>
      <c r="U529" t="str">
        <f t="shared" si="8"/>
        <v>##</v>
      </c>
    </row>
    <row r="530" spans="1:21" ht="13.5" hidden="1">
      <c r="A530" s="390">
        <v>525</v>
      </c>
      <c r="B530" s="390">
        <v>363</v>
      </c>
      <c r="C530" s="390" t="s">
        <v>902</v>
      </c>
      <c r="F530" s="390"/>
      <c r="G530" s="390"/>
      <c r="H530" s="392" t="s">
        <v>902</v>
      </c>
      <c r="I530" s="398"/>
      <c r="J530" s="390">
        <v>74</v>
      </c>
      <c r="K530" s="396" t="s">
        <v>1104</v>
      </c>
      <c r="L530" s="396" t="s">
        <v>1105</v>
      </c>
      <c r="O530" s="396" t="s">
        <v>902</v>
      </c>
      <c r="P530" s="396" t="s">
        <v>1106</v>
      </c>
      <c r="Q530" s="390">
        <v>1</v>
      </c>
      <c r="R530" s="390">
        <v>31</v>
      </c>
      <c r="S530" s="390" t="s">
        <v>1017</v>
      </c>
      <c r="U530" t="str">
        <f t="shared" si="8"/>
        <v>##</v>
      </c>
    </row>
    <row r="531" spans="1:21" ht="13.5" hidden="1">
      <c r="A531" s="390">
        <v>526</v>
      </c>
      <c r="B531" s="390">
        <v>424</v>
      </c>
      <c r="C531" s="390" t="s">
        <v>902</v>
      </c>
      <c r="F531" s="390"/>
      <c r="G531" s="390"/>
      <c r="H531" s="392" t="s">
        <v>902</v>
      </c>
      <c r="I531" s="398"/>
      <c r="J531" s="390">
        <v>14</v>
      </c>
      <c r="K531" s="396" t="s">
        <v>1161</v>
      </c>
      <c r="L531" s="396" t="s">
        <v>1161</v>
      </c>
      <c r="O531" s="396" t="s">
        <v>902</v>
      </c>
      <c r="P531" s="396" t="s">
        <v>1103</v>
      </c>
      <c r="Q531" s="390">
        <v>1</v>
      </c>
      <c r="R531" s="390">
        <v>31</v>
      </c>
      <c r="S531" s="390" t="s">
        <v>1017</v>
      </c>
      <c r="U531" t="str">
        <f t="shared" si="8"/>
        <v>##</v>
      </c>
    </row>
    <row r="532" spans="1:21" ht="13.5" hidden="1">
      <c r="A532" s="390">
        <v>527</v>
      </c>
      <c r="B532" s="390">
        <v>431</v>
      </c>
      <c r="C532" s="390" t="s">
        <v>902</v>
      </c>
      <c r="F532" s="390"/>
      <c r="G532" s="390"/>
      <c r="H532" s="392" t="s">
        <v>902</v>
      </c>
      <c r="I532" s="398"/>
      <c r="J532" s="390">
        <v>77</v>
      </c>
      <c r="K532" s="396" t="s">
        <v>2284</v>
      </c>
      <c r="L532" s="396" t="s">
        <v>1164</v>
      </c>
      <c r="O532" s="396" t="s">
        <v>902</v>
      </c>
      <c r="P532" s="396" t="s">
        <v>1165</v>
      </c>
      <c r="Q532" s="390">
        <v>1</v>
      </c>
      <c r="R532" s="390">
        <v>31</v>
      </c>
      <c r="S532" s="390" t="s">
        <v>1017</v>
      </c>
      <c r="U532" t="str">
        <f t="shared" si="8"/>
        <v>##</v>
      </c>
    </row>
    <row r="533" spans="1:21" ht="13.5" hidden="1">
      <c r="A533" s="390">
        <v>528</v>
      </c>
      <c r="B533" s="390">
        <v>446</v>
      </c>
      <c r="C533" s="390" t="s">
        <v>902</v>
      </c>
      <c r="F533" s="390"/>
      <c r="G533" s="390"/>
      <c r="H533" s="392" t="s">
        <v>902</v>
      </c>
      <c r="I533" s="398"/>
      <c r="J533" s="390" t="s">
        <v>902</v>
      </c>
      <c r="K533" s="396" t="s">
        <v>2285</v>
      </c>
      <c r="L533" s="396" t="s">
        <v>2286</v>
      </c>
      <c r="O533" s="396" t="s">
        <v>902</v>
      </c>
      <c r="P533" s="396" t="s">
        <v>2287</v>
      </c>
      <c r="Q533" s="390">
        <v>1</v>
      </c>
      <c r="R533" s="390">
        <v>31</v>
      </c>
      <c r="S533" s="390" t="s">
        <v>1017</v>
      </c>
      <c r="U533" t="str">
        <f t="shared" si="8"/>
        <v>##</v>
      </c>
    </row>
    <row r="534" spans="1:21" ht="13.5" hidden="1">
      <c r="A534" s="390">
        <v>529</v>
      </c>
      <c r="C534" s="390" t="s">
        <v>902</v>
      </c>
      <c r="F534" s="390"/>
      <c r="G534" s="390"/>
      <c r="H534" s="392" t="s">
        <v>902</v>
      </c>
      <c r="I534" s="398"/>
      <c r="J534" s="390" t="s">
        <v>902</v>
      </c>
      <c r="K534" s="396"/>
      <c r="L534" s="396"/>
      <c r="O534" s="396" t="s">
        <v>902</v>
      </c>
      <c r="P534" s="396"/>
      <c r="U534" t="str">
        <f t="shared" si="8"/>
        <v>##</v>
      </c>
    </row>
    <row r="535" spans="1:21" ht="13.5" hidden="1">
      <c r="A535" s="390">
        <v>530</v>
      </c>
      <c r="C535" s="390" t="s">
        <v>902</v>
      </c>
      <c r="F535" s="390"/>
      <c r="G535" s="390"/>
      <c r="H535" s="392" t="s">
        <v>902</v>
      </c>
      <c r="I535" s="398"/>
      <c r="J535" s="390" t="s">
        <v>902</v>
      </c>
      <c r="K535" s="396"/>
      <c r="L535" s="396"/>
      <c r="O535" s="396" t="s">
        <v>902</v>
      </c>
      <c r="P535" s="396"/>
      <c r="U535" t="str">
        <f t="shared" si="8"/>
        <v>##</v>
      </c>
    </row>
    <row r="536" spans="1:21" ht="13.5" hidden="1">
      <c r="A536" s="390">
        <v>531</v>
      </c>
      <c r="C536" s="390" t="s">
        <v>902</v>
      </c>
      <c r="F536" s="390"/>
      <c r="G536" s="390"/>
      <c r="H536" s="392" t="s">
        <v>902</v>
      </c>
      <c r="I536" s="398"/>
      <c r="J536" s="390" t="s">
        <v>902</v>
      </c>
      <c r="K536" s="396"/>
      <c r="L536" s="396"/>
      <c r="O536" s="396" t="s">
        <v>902</v>
      </c>
      <c r="P536" s="396"/>
      <c r="U536" t="str">
        <f t="shared" si="8"/>
        <v>##</v>
      </c>
    </row>
    <row r="537" spans="1:21" ht="13.5" hidden="1">
      <c r="A537" s="390">
        <v>532</v>
      </c>
      <c r="B537" s="390">
        <v>441</v>
      </c>
      <c r="C537" s="390" t="s">
        <v>902</v>
      </c>
      <c r="F537" s="390"/>
      <c r="G537" s="390"/>
      <c r="H537" s="392" t="s">
        <v>902</v>
      </c>
      <c r="I537" s="398"/>
      <c r="J537" s="390">
        <v>44</v>
      </c>
      <c r="K537" s="396" t="s">
        <v>2288</v>
      </c>
      <c r="L537" s="396" t="s">
        <v>2289</v>
      </c>
      <c r="O537" s="396" t="s">
        <v>902</v>
      </c>
      <c r="P537" s="396" t="s">
        <v>2283</v>
      </c>
      <c r="Q537" s="390">
        <v>1</v>
      </c>
      <c r="R537" s="390">
        <v>31</v>
      </c>
      <c r="S537" s="390" t="s">
        <v>1017</v>
      </c>
      <c r="U537" t="str">
        <f t="shared" si="8"/>
        <v>##</v>
      </c>
    </row>
    <row r="538" spans="1:21" ht="13.5" hidden="1">
      <c r="A538" s="390">
        <v>533</v>
      </c>
      <c r="B538" s="390">
        <v>442</v>
      </c>
      <c r="C538" s="390" t="s">
        <v>902</v>
      </c>
      <c r="F538" s="390"/>
      <c r="G538" s="390"/>
      <c r="H538" s="392" t="s">
        <v>902</v>
      </c>
      <c r="I538" s="398"/>
      <c r="J538" s="390">
        <v>14</v>
      </c>
      <c r="K538" s="396" t="s">
        <v>2290</v>
      </c>
      <c r="L538" s="396" t="s">
        <v>2290</v>
      </c>
      <c r="O538" s="396" t="s">
        <v>902</v>
      </c>
      <c r="P538" s="396" t="s">
        <v>2283</v>
      </c>
      <c r="Q538" s="390">
        <v>2</v>
      </c>
      <c r="R538" s="390">
        <v>31</v>
      </c>
      <c r="S538" s="390" t="s">
        <v>1017</v>
      </c>
      <c r="U538" t="str">
        <f t="shared" si="8"/>
        <v>##</v>
      </c>
    </row>
    <row r="539" spans="1:21" ht="13.5" hidden="1">
      <c r="A539" s="390">
        <v>534</v>
      </c>
      <c r="B539" s="390">
        <v>419</v>
      </c>
      <c r="C539" s="390" t="s">
        <v>902</v>
      </c>
      <c r="F539" s="390"/>
      <c r="G539" s="390"/>
      <c r="H539" s="392" t="s">
        <v>902</v>
      </c>
      <c r="I539" s="398"/>
      <c r="J539" s="390">
        <v>103</v>
      </c>
      <c r="K539" s="396" t="s">
        <v>1151</v>
      </c>
      <c r="L539" s="396" t="s">
        <v>1152</v>
      </c>
      <c r="O539" s="396" t="s">
        <v>902</v>
      </c>
      <c r="P539" s="396" t="s">
        <v>1020</v>
      </c>
      <c r="Q539" s="390">
        <v>1</v>
      </c>
      <c r="R539" s="390">
        <v>31</v>
      </c>
      <c r="S539" s="390" t="s">
        <v>1017</v>
      </c>
      <c r="U539" t="str">
        <f t="shared" si="8"/>
        <v>##</v>
      </c>
    </row>
    <row r="540" spans="1:21" ht="13.5" hidden="1">
      <c r="A540" s="390">
        <v>535</v>
      </c>
      <c r="C540" s="390" t="s">
        <v>902</v>
      </c>
      <c r="F540" s="390"/>
      <c r="G540" s="390"/>
      <c r="H540" s="392" t="s">
        <v>902</v>
      </c>
      <c r="I540" s="398"/>
      <c r="J540" s="390" t="s">
        <v>902</v>
      </c>
      <c r="K540" s="396"/>
      <c r="L540" s="396"/>
      <c r="O540" s="396" t="s">
        <v>902</v>
      </c>
      <c r="P540" s="396"/>
      <c r="U540" t="str">
        <f t="shared" si="8"/>
        <v>##</v>
      </c>
    </row>
    <row r="541" spans="1:21" ht="13.5" hidden="1">
      <c r="A541" s="390">
        <v>536</v>
      </c>
      <c r="C541" s="390" t="s">
        <v>902</v>
      </c>
      <c r="F541" s="390"/>
      <c r="G541" s="390"/>
      <c r="H541" s="392" t="s">
        <v>902</v>
      </c>
      <c r="I541" s="398"/>
      <c r="J541" s="390" t="s">
        <v>902</v>
      </c>
      <c r="K541" s="396"/>
      <c r="L541" s="396"/>
      <c r="O541" s="396" t="s">
        <v>902</v>
      </c>
      <c r="P541" s="396"/>
      <c r="U541" t="str">
        <f t="shared" si="8"/>
        <v>##</v>
      </c>
    </row>
    <row r="542" spans="1:21" ht="13.5" hidden="1">
      <c r="A542" s="390">
        <v>537</v>
      </c>
      <c r="C542" s="390" t="s">
        <v>902</v>
      </c>
      <c r="F542" s="390"/>
      <c r="G542" s="390"/>
      <c r="H542" s="392" t="s">
        <v>902</v>
      </c>
      <c r="I542" s="398"/>
      <c r="J542" s="390" t="s">
        <v>902</v>
      </c>
      <c r="K542" s="396"/>
      <c r="L542" s="396"/>
      <c r="O542" s="396" t="s">
        <v>902</v>
      </c>
      <c r="P542" s="396"/>
      <c r="U542" t="str">
        <f t="shared" si="8"/>
        <v>##</v>
      </c>
    </row>
    <row r="543" spans="1:21" ht="13.5" hidden="1">
      <c r="A543" s="390">
        <v>538</v>
      </c>
      <c r="C543" s="390" t="s">
        <v>902</v>
      </c>
      <c r="F543" s="390"/>
      <c r="G543" s="390"/>
      <c r="H543" s="392" t="s">
        <v>902</v>
      </c>
      <c r="I543" s="398"/>
      <c r="J543" s="390" t="s">
        <v>902</v>
      </c>
      <c r="K543" s="396"/>
      <c r="L543" s="396"/>
      <c r="M543" s="396"/>
      <c r="O543" s="396" t="s">
        <v>902</v>
      </c>
      <c r="P543" s="396"/>
      <c r="U543" t="str">
        <f t="shared" si="8"/>
        <v>##</v>
      </c>
    </row>
    <row r="544" spans="1:21" ht="13.5" hidden="1">
      <c r="A544" s="390">
        <v>539</v>
      </c>
      <c r="C544" s="390" t="s">
        <v>902</v>
      </c>
      <c r="F544" s="390"/>
      <c r="G544" s="390"/>
      <c r="H544" s="392" t="s">
        <v>902</v>
      </c>
      <c r="I544" s="398"/>
      <c r="J544" s="390" t="s">
        <v>902</v>
      </c>
      <c r="K544" s="396"/>
      <c r="L544" s="396"/>
      <c r="M544" s="396"/>
      <c r="O544" s="396" t="s">
        <v>902</v>
      </c>
      <c r="P544" s="396"/>
      <c r="U544" t="str">
        <f t="shared" si="8"/>
        <v>##</v>
      </c>
    </row>
    <row r="545" spans="1:21" ht="13.5" hidden="1">
      <c r="A545" s="390">
        <v>540</v>
      </c>
      <c r="C545" s="390" t="s">
        <v>902</v>
      </c>
      <c r="F545" s="390"/>
      <c r="G545" s="390"/>
      <c r="H545" s="392" t="s">
        <v>902</v>
      </c>
      <c r="I545" s="398"/>
      <c r="J545" s="390" t="s">
        <v>902</v>
      </c>
      <c r="K545" s="396"/>
      <c r="L545" s="396"/>
      <c r="M545" s="396"/>
      <c r="O545" s="396" t="s">
        <v>902</v>
      </c>
      <c r="P545" s="396"/>
      <c r="U545" t="str">
        <f t="shared" si="8"/>
        <v>##</v>
      </c>
    </row>
    <row r="546" spans="1:21" ht="13.5" hidden="1">
      <c r="A546" s="390">
        <v>541</v>
      </c>
      <c r="C546" s="390" t="s">
        <v>902</v>
      </c>
      <c r="F546" s="390"/>
      <c r="G546" s="390"/>
      <c r="H546" s="392" t="s">
        <v>902</v>
      </c>
      <c r="I546" s="398"/>
      <c r="J546" s="390" t="s">
        <v>902</v>
      </c>
      <c r="K546" s="396"/>
      <c r="L546" s="396"/>
      <c r="M546" s="396"/>
      <c r="O546" s="396" t="s">
        <v>902</v>
      </c>
      <c r="P546" s="396"/>
      <c r="U546" t="str">
        <f t="shared" si="8"/>
        <v>##</v>
      </c>
    </row>
    <row r="547" spans="1:21" ht="13.5" hidden="1">
      <c r="A547" s="390">
        <v>542</v>
      </c>
      <c r="C547" s="390" t="s">
        <v>902</v>
      </c>
      <c r="F547" s="390"/>
      <c r="G547" s="390"/>
      <c r="H547" s="392" t="s">
        <v>902</v>
      </c>
      <c r="I547" s="398"/>
      <c r="J547" s="390" t="s">
        <v>902</v>
      </c>
      <c r="K547" s="396"/>
      <c r="L547" s="396"/>
      <c r="M547" s="396"/>
      <c r="O547" s="396" t="s">
        <v>902</v>
      </c>
      <c r="P547" s="396"/>
      <c r="U547" t="str">
        <f t="shared" si="8"/>
        <v>##</v>
      </c>
    </row>
    <row r="548" spans="1:21" ht="13.5" hidden="1">
      <c r="A548" s="390">
        <v>543</v>
      </c>
      <c r="B548" s="390">
        <v>481</v>
      </c>
      <c r="C548" s="390" t="s">
        <v>902</v>
      </c>
      <c r="F548" s="390"/>
      <c r="G548" s="390"/>
      <c r="H548" s="392" t="s">
        <v>902</v>
      </c>
      <c r="I548" s="398"/>
      <c r="J548" s="390" t="s">
        <v>902</v>
      </c>
      <c r="K548" s="396"/>
      <c r="L548" s="396"/>
      <c r="M548" s="396"/>
      <c r="O548" s="396" t="s">
        <v>902</v>
      </c>
      <c r="P548" s="396"/>
      <c r="S548" s="390" t="s">
        <v>902</v>
      </c>
      <c r="U548" t="str">
        <f t="shared" si="8"/>
        <v>##</v>
      </c>
    </row>
    <row r="549" spans="1:21" ht="13.5" hidden="1">
      <c r="A549" s="390">
        <v>544</v>
      </c>
      <c r="C549" s="390" t="s">
        <v>902</v>
      </c>
      <c r="F549" s="390"/>
      <c r="G549" s="390"/>
      <c r="H549" s="392" t="s">
        <v>902</v>
      </c>
      <c r="I549" s="398"/>
      <c r="J549" s="390" t="s">
        <v>902</v>
      </c>
      <c r="K549" s="396"/>
      <c r="L549" s="396"/>
      <c r="M549" s="396"/>
      <c r="O549" s="396" t="s">
        <v>902</v>
      </c>
      <c r="P549" s="396"/>
      <c r="S549" s="390" t="s">
        <v>902</v>
      </c>
      <c r="U549" t="str">
        <f t="shared" si="8"/>
        <v>##</v>
      </c>
    </row>
    <row r="550" spans="1:21" ht="13.5" hidden="1">
      <c r="A550" s="390">
        <v>545</v>
      </c>
      <c r="B550" s="390">
        <v>407</v>
      </c>
      <c r="C550" s="390" t="s">
        <v>902</v>
      </c>
      <c r="F550" s="390"/>
      <c r="G550" s="390"/>
      <c r="H550" s="392" t="s">
        <v>902</v>
      </c>
      <c r="I550" s="398"/>
      <c r="J550" s="390" t="s">
        <v>902</v>
      </c>
      <c r="K550" s="396" t="s">
        <v>2291</v>
      </c>
      <c r="L550" s="396" t="s">
        <v>2291</v>
      </c>
      <c r="O550" s="396" t="s">
        <v>902</v>
      </c>
      <c r="P550" s="396"/>
      <c r="Q550" s="390">
        <v>1</v>
      </c>
      <c r="R550" s="390">
        <v>33</v>
      </c>
      <c r="S550" s="390" t="s">
        <v>988</v>
      </c>
      <c r="U550" t="str">
        <f t="shared" si="8"/>
        <v>##</v>
      </c>
    </row>
    <row r="551" spans="1:21" ht="13.5" hidden="1">
      <c r="A551" s="390">
        <v>546</v>
      </c>
      <c r="B551" s="390">
        <v>279</v>
      </c>
      <c r="C551" s="390" t="s">
        <v>902</v>
      </c>
      <c r="F551" s="390"/>
      <c r="G551" s="390"/>
      <c r="H551" s="392">
        <v>44998</v>
      </c>
      <c r="I551" s="398">
        <v>44998</v>
      </c>
      <c r="J551" s="390">
        <v>33</v>
      </c>
      <c r="K551" s="396" t="s">
        <v>2292</v>
      </c>
      <c r="L551" s="396" t="s">
        <v>2293</v>
      </c>
      <c r="N551" s="391">
        <v>1</v>
      </c>
      <c r="O551" s="396" t="s">
        <v>1936</v>
      </c>
      <c r="P551" s="396" t="s">
        <v>1936</v>
      </c>
      <c r="Q551" s="390">
        <v>1</v>
      </c>
      <c r="R551" s="390">
        <v>33</v>
      </c>
      <c r="S551" s="390" t="s">
        <v>988</v>
      </c>
      <c r="U551" t="str">
        <f t="shared" si="8"/>
        <v>##</v>
      </c>
    </row>
    <row r="552" spans="1:21" ht="13.5" hidden="1">
      <c r="A552" s="390">
        <v>547</v>
      </c>
      <c r="B552" s="390">
        <v>408</v>
      </c>
      <c r="C552" s="390" t="s">
        <v>902</v>
      </c>
      <c r="F552" s="390"/>
      <c r="G552" s="390"/>
      <c r="H552" s="392" t="s">
        <v>902</v>
      </c>
      <c r="I552" s="398"/>
      <c r="J552" s="390">
        <v>55</v>
      </c>
      <c r="K552" s="396" t="s">
        <v>2294</v>
      </c>
      <c r="L552" s="396" t="s">
        <v>2294</v>
      </c>
      <c r="O552" s="396" t="s">
        <v>902</v>
      </c>
      <c r="P552" s="396"/>
      <c r="Q552" s="390">
        <v>1</v>
      </c>
      <c r="R552" s="390">
        <v>33</v>
      </c>
      <c r="S552" s="390" t="s">
        <v>988</v>
      </c>
      <c r="U552" t="str">
        <f t="shared" si="8"/>
        <v>##</v>
      </c>
    </row>
    <row r="553" spans="1:21" ht="13.5" hidden="1">
      <c r="A553" s="390">
        <v>548</v>
      </c>
      <c r="B553" s="390">
        <v>409</v>
      </c>
      <c r="C553" s="390" t="s">
        <v>902</v>
      </c>
      <c r="F553" s="390"/>
      <c r="G553" s="390"/>
      <c r="H553" s="392" t="s">
        <v>902</v>
      </c>
      <c r="I553" s="398"/>
      <c r="J553" s="390">
        <v>55</v>
      </c>
      <c r="K553" s="396" t="s">
        <v>2294</v>
      </c>
      <c r="L553" s="396" t="s">
        <v>2294</v>
      </c>
      <c r="O553" s="396" t="s">
        <v>902</v>
      </c>
      <c r="P553" s="396"/>
      <c r="Q553" s="390">
        <v>1</v>
      </c>
      <c r="R553" s="390">
        <v>33</v>
      </c>
      <c r="S553" s="390" t="s">
        <v>988</v>
      </c>
      <c r="U553" t="str">
        <f t="shared" si="8"/>
        <v>##</v>
      </c>
    </row>
    <row r="554" spans="1:21" ht="13.5" hidden="1">
      <c r="A554" s="390">
        <v>549</v>
      </c>
      <c r="B554" s="390">
        <v>295</v>
      </c>
      <c r="C554" s="390" t="s">
        <v>902</v>
      </c>
      <c r="F554" s="390"/>
      <c r="G554" s="390"/>
      <c r="H554" s="392" t="s">
        <v>902</v>
      </c>
      <c r="I554" s="398"/>
      <c r="J554" s="390">
        <v>10</v>
      </c>
      <c r="K554" s="396" t="s">
        <v>2295</v>
      </c>
      <c r="L554" s="396" t="s">
        <v>2296</v>
      </c>
      <c r="O554" s="396" t="s">
        <v>902</v>
      </c>
      <c r="P554" s="396"/>
      <c r="Q554" s="390">
        <v>1</v>
      </c>
      <c r="R554" s="390">
        <v>33</v>
      </c>
      <c r="S554" s="390" t="s">
        <v>988</v>
      </c>
      <c r="U554" t="str">
        <f t="shared" si="8"/>
        <v>##</v>
      </c>
    </row>
    <row r="555" spans="1:21" ht="13.5" hidden="1">
      <c r="A555" s="390">
        <v>550</v>
      </c>
      <c r="B555" s="390">
        <v>455</v>
      </c>
      <c r="C555" s="390" t="s">
        <v>902</v>
      </c>
      <c r="F555" s="390"/>
      <c r="G555" s="390"/>
      <c r="H555" s="392" t="s">
        <v>902</v>
      </c>
      <c r="I555" s="398"/>
      <c r="J555" s="390" t="s">
        <v>902</v>
      </c>
      <c r="K555" s="396" t="s">
        <v>2297</v>
      </c>
      <c r="L555" s="396" t="s">
        <v>2297</v>
      </c>
      <c r="O555" s="396" t="s">
        <v>902</v>
      </c>
      <c r="P555" s="396"/>
      <c r="Q555" s="390">
        <v>1</v>
      </c>
      <c r="R555" s="390">
        <v>33</v>
      </c>
      <c r="S555" s="390" t="s">
        <v>988</v>
      </c>
      <c r="U555" t="str">
        <f t="shared" si="8"/>
        <v>##</v>
      </c>
    </row>
    <row r="556" spans="1:21" ht="13.5" hidden="1">
      <c r="A556" s="390">
        <v>551</v>
      </c>
      <c r="B556" s="390">
        <v>456</v>
      </c>
      <c r="C556" s="390" t="s">
        <v>902</v>
      </c>
      <c r="F556" s="390"/>
      <c r="G556" s="390"/>
      <c r="H556" s="392" t="s">
        <v>902</v>
      </c>
      <c r="I556" s="398"/>
      <c r="J556" s="390" t="s">
        <v>902</v>
      </c>
      <c r="K556" s="396" t="s">
        <v>2297</v>
      </c>
      <c r="L556" s="396" t="s">
        <v>2297</v>
      </c>
      <c r="O556" s="396" t="s">
        <v>902</v>
      </c>
      <c r="P556" s="396"/>
      <c r="Q556" s="390">
        <v>1</v>
      </c>
      <c r="R556" s="390">
        <v>33</v>
      </c>
      <c r="S556" s="390" t="s">
        <v>988</v>
      </c>
      <c r="U556" t="str">
        <f t="shared" si="8"/>
        <v>##</v>
      </c>
    </row>
    <row r="557" spans="1:21" ht="13.5" hidden="1">
      <c r="A557" s="390">
        <v>552</v>
      </c>
      <c r="B557" s="390">
        <v>457</v>
      </c>
      <c r="C557" s="390" t="s">
        <v>902</v>
      </c>
      <c r="F557" s="390"/>
      <c r="G557" s="390"/>
      <c r="H557" s="392" t="s">
        <v>902</v>
      </c>
      <c r="I557" s="398"/>
      <c r="J557" s="390" t="s">
        <v>902</v>
      </c>
      <c r="K557" s="396" t="s">
        <v>2297</v>
      </c>
      <c r="L557" s="396" t="s">
        <v>2297</v>
      </c>
      <c r="O557" s="396" t="s">
        <v>902</v>
      </c>
      <c r="P557" s="396"/>
      <c r="Q557" s="390">
        <v>1</v>
      </c>
      <c r="R557" s="390">
        <v>33</v>
      </c>
      <c r="S557" s="390" t="s">
        <v>988</v>
      </c>
      <c r="U557" t="str">
        <f t="shared" si="8"/>
        <v>##</v>
      </c>
    </row>
    <row r="558" spans="1:21" ht="13.5" hidden="1">
      <c r="A558" s="390">
        <v>553</v>
      </c>
      <c r="B558" s="390">
        <v>458</v>
      </c>
      <c r="C558" s="390" t="s">
        <v>902</v>
      </c>
      <c r="F558" s="390"/>
      <c r="G558" s="390"/>
      <c r="H558" s="392" t="s">
        <v>902</v>
      </c>
      <c r="I558" s="398"/>
      <c r="J558" s="390" t="s">
        <v>902</v>
      </c>
      <c r="K558" s="396" t="s">
        <v>2297</v>
      </c>
      <c r="L558" s="396" t="s">
        <v>2297</v>
      </c>
      <c r="O558" s="396" t="s">
        <v>902</v>
      </c>
      <c r="P558" s="396"/>
      <c r="Q558" s="390">
        <v>1</v>
      </c>
      <c r="R558" s="390">
        <v>33</v>
      </c>
      <c r="S558" s="390" t="s">
        <v>988</v>
      </c>
      <c r="U558" t="str">
        <f t="shared" si="8"/>
        <v>##</v>
      </c>
    </row>
    <row r="559" spans="1:21" ht="13.5" hidden="1">
      <c r="A559" s="390">
        <v>554</v>
      </c>
      <c r="B559" s="390">
        <v>391</v>
      </c>
      <c r="C559" s="390" t="s">
        <v>902</v>
      </c>
      <c r="F559" s="390"/>
      <c r="G559" s="390"/>
      <c r="H559" s="392" t="s">
        <v>902</v>
      </c>
      <c r="I559" s="398"/>
      <c r="J559" s="390">
        <v>57</v>
      </c>
      <c r="K559" s="396" t="s">
        <v>2298</v>
      </c>
      <c r="L559" s="396" t="s">
        <v>2298</v>
      </c>
      <c r="O559" s="396" t="s">
        <v>902</v>
      </c>
      <c r="P559" s="396"/>
      <c r="Q559" s="390">
        <v>3</v>
      </c>
      <c r="R559" s="390">
        <v>33</v>
      </c>
      <c r="S559" s="390" t="s">
        <v>988</v>
      </c>
      <c r="U559" t="str">
        <f t="shared" si="8"/>
        <v>##</v>
      </c>
    </row>
    <row r="560" spans="1:21" ht="13.5" hidden="1">
      <c r="A560" s="390">
        <v>555</v>
      </c>
      <c r="B560" s="390">
        <v>392</v>
      </c>
      <c r="C560" s="390" t="s">
        <v>902</v>
      </c>
      <c r="F560" s="390"/>
      <c r="G560" s="390"/>
      <c r="H560" s="392" t="s">
        <v>902</v>
      </c>
      <c r="I560" s="398"/>
      <c r="J560" s="390">
        <v>57</v>
      </c>
      <c r="K560" s="396" t="s">
        <v>2298</v>
      </c>
      <c r="L560" s="396" t="s">
        <v>2298</v>
      </c>
      <c r="O560" s="396" t="s">
        <v>902</v>
      </c>
      <c r="P560" s="396"/>
      <c r="Q560" s="390">
        <v>3</v>
      </c>
      <c r="R560" s="390">
        <v>33</v>
      </c>
      <c r="S560" s="390" t="s">
        <v>988</v>
      </c>
      <c r="U560" t="str">
        <f t="shared" si="8"/>
        <v>##</v>
      </c>
    </row>
    <row r="561" spans="1:21" ht="13.5" hidden="1">
      <c r="A561" s="390">
        <v>556</v>
      </c>
      <c r="B561" s="390">
        <v>465</v>
      </c>
      <c r="C561" s="390" t="s">
        <v>902</v>
      </c>
      <c r="F561" s="390"/>
      <c r="G561" s="390"/>
      <c r="H561" s="392" t="s">
        <v>902</v>
      </c>
      <c r="I561" s="398"/>
      <c r="J561" s="390" t="s">
        <v>902</v>
      </c>
      <c r="K561" s="396" t="s">
        <v>2299</v>
      </c>
      <c r="L561" s="396" t="s">
        <v>1181</v>
      </c>
      <c r="O561" s="396" t="s">
        <v>902</v>
      </c>
      <c r="P561" s="396" t="s">
        <v>2300</v>
      </c>
      <c r="Q561" s="390">
        <v>1</v>
      </c>
      <c r="R561" s="390">
        <v>33</v>
      </c>
      <c r="S561" s="390" t="s">
        <v>988</v>
      </c>
      <c r="U561" t="str">
        <f t="shared" si="8"/>
        <v>##</v>
      </c>
    </row>
    <row r="562" spans="1:21" ht="13.5" hidden="1">
      <c r="A562" s="390">
        <v>557</v>
      </c>
      <c r="B562" s="390">
        <v>404</v>
      </c>
      <c r="C562" s="390" t="s">
        <v>902</v>
      </c>
      <c r="F562" s="390"/>
      <c r="G562" s="390"/>
      <c r="H562" s="392" t="s">
        <v>902</v>
      </c>
      <c r="I562" s="398"/>
      <c r="J562" s="390">
        <v>38</v>
      </c>
      <c r="K562" s="396" t="s">
        <v>1139</v>
      </c>
      <c r="L562" s="396" t="s">
        <v>1139</v>
      </c>
      <c r="O562" s="396" t="s">
        <v>902</v>
      </c>
      <c r="P562" s="396" t="s">
        <v>2301</v>
      </c>
      <c r="Q562" s="390">
        <v>1</v>
      </c>
      <c r="R562" s="390">
        <v>33</v>
      </c>
      <c r="S562" s="390" t="s">
        <v>988</v>
      </c>
      <c r="U562" t="str">
        <f t="shared" si="8"/>
        <v>##</v>
      </c>
    </row>
    <row r="563" spans="1:21" ht="13.5" hidden="1">
      <c r="A563" s="390">
        <v>558</v>
      </c>
      <c r="B563" s="390">
        <v>358</v>
      </c>
      <c r="C563" s="390" t="s">
        <v>902</v>
      </c>
      <c r="F563" s="390"/>
      <c r="G563" s="390"/>
      <c r="H563" s="392" t="s">
        <v>902</v>
      </c>
      <c r="I563" s="398"/>
      <c r="J563" s="390">
        <v>57</v>
      </c>
      <c r="K563" s="396" t="s">
        <v>1095</v>
      </c>
      <c r="L563" s="396" t="s">
        <v>1096</v>
      </c>
      <c r="O563" s="396" t="s">
        <v>902</v>
      </c>
      <c r="P563" s="396"/>
      <c r="Q563" s="390">
        <v>4</v>
      </c>
      <c r="R563" s="390">
        <v>33</v>
      </c>
      <c r="S563" s="390" t="s">
        <v>988</v>
      </c>
      <c r="U563" t="str">
        <f t="shared" si="8"/>
        <v>##</v>
      </c>
    </row>
    <row r="564" spans="1:21" ht="13.5" hidden="1">
      <c r="A564" s="390">
        <v>559</v>
      </c>
      <c r="B564" s="390">
        <v>417</v>
      </c>
      <c r="C564" s="390" t="s">
        <v>902</v>
      </c>
      <c r="F564" s="390"/>
      <c r="G564" s="390"/>
      <c r="H564" s="392" t="s">
        <v>902</v>
      </c>
      <c r="I564" s="398"/>
      <c r="J564" s="390">
        <v>68</v>
      </c>
      <c r="K564" s="396" t="s">
        <v>1147</v>
      </c>
      <c r="L564" s="396" t="s">
        <v>1147</v>
      </c>
      <c r="O564" s="396" t="s">
        <v>902</v>
      </c>
      <c r="P564" s="396" t="s">
        <v>1103</v>
      </c>
      <c r="Q564" s="390">
        <v>1</v>
      </c>
      <c r="R564" s="390">
        <v>33</v>
      </c>
      <c r="S564" s="390" t="s">
        <v>988</v>
      </c>
      <c r="U564" t="str">
        <f t="shared" si="8"/>
        <v>##</v>
      </c>
    </row>
    <row r="565" spans="1:21" ht="13.5" hidden="1">
      <c r="A565" s="390">
        <v>560</v>
      </c>
      <c r="B565" s="390">
        <v>259</v>
      </c>
      <c r="C565" s="390" t="s">
        <v>902</v>
      </c>
      <c r="F565" s="390"/>
      <c r="G565" s="390"/>
      <c r="H565" s="392" t="s">
        <v>902</v>
      </c>
      <c r="I565" s="398"/>
      <c r="J565" s="390">
        <v>24</v>
      </c>
      <c r="K565" s="396" t="s">
        <v>1022</v>
      </c>
      <c r="L565" s="396" t="s">
        <v>1023</v>
      </c>
      <c r="O565" s="396" t="s">
        <v>902</v>
      </c>
      <c r="P565" s="396"/>
      <c r="Q565" s="390">
        <v>6</v>
      </c>
      <c r="R565" s="390">
        <v>33</v>
      </c>
      <c r="S565" s="390" t="s">
        <v>988</v>
      </c>
      <c r="U565" t="str">
        <f t="shared" si="8"/>
        <v>##</v>
      </c>
    </row>
    <row r="566" spans="1:21" ht="13.5" hidden="1">
      <c r="A566" s="390">
        <v>561</v>
      </c>
      <c r="B566" s="390">
        <v>323</v>
      </c>
      <c r="C566" s="390" t="s">
        <v>902</v>
      </c>
      <c r="F566" s="390"/>
      <c r="G566" s="390"/>
      <c r="H566" s="392" t="s">
        <v>902</v>
      </c>
      <c r="I566" s="398"/>
      <c r="J566" s="390">
        <v>45</v>
      </c>
      <c r="K566" s="396" t="s">
        <v>1074</v>
      </c>
      <c r="L566" s="396" t="s">
        <v>1074</v>
      </c>
      <c r="O566" s="396" t="s">
        <v>902</v>
      </c>
      <c r="P566" s="396" t="s">
        <v>1075</v>
      </c>
      <c r="Q566" s="390">
        <v>1</v>
      </c>
      <c r="R566" s="390">
        <v>33</v>
      </c>
      <c r="S566" s="390" t="s">
        <v>988</v>
      </c>
      <c r="U566" t="str">
        <f t="shared" si="8"/>
        <v>##</v>
      </c>
    </row>
    <row r="567" spans="1:21" ht="13.5" hidden="1">
      <c r="A567" s="390">
        <v>562</v>
      </c>
      <c r="B567" s="390">
        <v>305</v>
      </c>
      <c r="C567" s="390" t="s">
        <v>902</v>
      </c>
      <c r="F567" s="390"/>
      <c r="G567" s="390"/>
      <c r="H567" s="392" t="s">
        <v>902</v>
      </c>
      <c r="I567" s="398"/>
      <c r="J567" s="390">
        <v>55</v>
      </c>
      <c r="K567" s="396" t="s">
        <v>1066</v>
      </c>
      <c r="L567" s="396" t="s">
        <v>1066</v>
      </c>
      <c r="O567" s="396" t="s">
        <v>902</v>
      </c>
      <c r="P567" s="396" t="s">
        <v>1067</v>
      </c>
      <c r="Q567" s="390">
        <v>4</v>
      </c>
      <c r="R567" s="390">
        <v>33</v>
      </c>
      <c r="S567" s="390" t="s">
        <v>988</v>
      </c>
      <c r="U567" t="str">
        <f t="shared" si="8"/>
        <v>##</v>
      </c>
    </row>
    <row r="568" spans="1:21" ht="13.5" hidden="1">
      <c r="A568" s="390">
        <v>563</v>
      </c>
      <c r="B568" s="390">
        <v>306</v>
      </c>
      <c r="C568" s="390" t="s">
        <v>902</v>
      </c>
      <c r="F568" s="390"/>
      <c r="G568" s="390"/>
      <c r="H568" s="392" t="s">
        <v>902</v>
      </c>
      <c r="I568" s="398"/>
      <c r="J568" s="390">
        <v>55</v>
      </c>
      <c r="K568" s="396" t="s">
        <v>1066</v>
      </c>
      <c r="L568" s="396" t="s">
        <v>1066</v>
      </c>
      <c r="O568" s="396" t="s">
        <v>902</v>
      </c>
      <c r="P568" s="396" t="s">
        <v>1067</v>
      </c>
      <c r="Q568" s="390">
        <v>4</v>
      </c>
      <c r="R568" s="390">
        <v>33</v>
      </c>
      <c r="S568" s="390" t="s">
        <v>988</v>
      </c>
      <c r="U568" t="str">
        <f t="shared" si="8"/>
        <v>##</v>
      </c>
    </row>
    <row r="569" spans="1:21" ht="13.5" hidden="1">
      <c r="A569" s="390">
        <v>564</v>
      </c>
      <c r="B569" s="390">
        <v>307</v>
      </c>
      <c r="C569" s="390" t="s">
        <v>902</v>
      </c>
      <c r="F569" s="390"/>
      <c r="G569" s="390"/>
      <c r="H569" s="392" t="s">
        <v>902</v>
      </c>
      <c r="I569" s="398"/>
      <c r="J569" s="390">
        <v>55</v>
      </c>
      <c r="K569" s="396" t="s">
        <v>1066</v>
      </c>
      <c r="L569" s="396" t="s">
        <v>1066</v>
      </c>
      <c r="O569" s="396" t="s">
        <v>902</v>
      </c>
      <c r="P569" s="396" t="s">
        <v>1067</v>
      </c>
      <c r="Q569" s="390">
        <v>4</v>
      </c>
      <c r="R569" s="390">
        <v>33</v>
      </c>
      <c r="S569" s="390" t="s">
        <v>988</v>
      </c>
      <c r="U569" t="str">
        <f t="shared" si="8"/>
        <v>##</v>
      </c>
    </row>
    <row r="570" spans="1:21" ht="13.5" hidden="1">
      <c r="A570" s="390">
        <v>565</v>
      </c>
      <c r="B570" s="390">
        <v>264</v>
      </c>
      <c r="C570" s="390" t="s">
        <v>902</v>
      </c>
      <c r="F570" s="390"/>
      <c r="G570" s="390"/>
      <c r="H570" s="392" t="s">
        <v>902</v>
      </c>
      <c r="I570" s="398"/>
      <c r="J570" s="390" t="s">
        <v>902</v>
      </c>
      <c r="K570" s="396" t="s">
        <v>1025</v>
      </c>
      <c r="L570" s="396" t="s">
        <v>1026</v>
      </c>
      <c r="O570" s="396" t="s">
        <v>902</v>
      </c>
      <c r="P570" s="396" t="s">
        <v>1027</v>
      </c>
      <c r="Q570" s="390">
        <v>1</v>
      </c>
      <c r="R570" s="390">
        <v>33</v>
      </c>
      <c r="S570" s="390" t="s">
        <v>988</v>
      </c>
      <c r="U570" t="str">
        <f t="shared" si="8"/>
        <v>##</v>
      </c>
    </row>
    <row r="571" spans="1:21" ht="13.5" hidden="1">
      <c r="A571" s="390">
        <v>566</v>
      </c>
      <c r="B571" s="390">
        <v>362</v>
      </c>
      <c r="C571" s="390" t="s">
        <v>902</v>
      </c>
      <c r="F571" s="390"/>
      <c r="G571" s="390"/>
      <c r="H571" s="392" t="s">
        <v>902</v>
      </c>
      <c r="I571" s="398"/>
      <c r="J571" s="390" t="s">
        <v>902</v>
      </c>
      <c r="K571" s="396" t="s">
        <v>1101</v>
      </c>
      <c r="L571" s="396" t="s">
        <v>1102</v>
      </c>
      <c r="O571" s="396" t="s">
        <v>902</v>
      </c>
      <c r="P571" s="396" t="s">
        <v>1103</v>
      </c>
      <c r="Q571" s="390">
        <v>1</v>
      </c>
      <c r="R571" s="390">
        <v>33</v>
      </c>
      <c r="S571" s="390" t="s">
        <v>988</v>
      </c>
      <c r="U571" t="str">
        <f t="shared" si="8"/>
        <v>##</v>
      </c>
    </row>
    <row r="572" spans="1:21" ht="13.5" hidden="1">
      <c r="A572" s="390">
        <v>567</v>
      </c>
      <c r="B572" s="390">
        <v>292</v>
      </c>
      <c r="C572" s="390" t="s">
        <v>902</v>
      </c>
      <c r="F572" s="390"/>
      <c r="G572" s="390"/>
      <c r="H572" s="392" t="s">
        <v>902</v>
      </c>
      <c r="I572" s="398"/>
      <c r="J572" s="390">
        <v>63</v>
      </c>
      <c r="K572" s="396" t="s">
        <v>1054</v>
      </c>
      <c r="L572" s="396" t="s">
        <v>1055</v>
      </c>
      <c r="O572" s="396" t="s">
        <v>902</v>
      </c>
      <c r="P572" s="396" t="s">
        <v>1056</v>
      </c>
      <c r="Q572" s="390">
        <v>1</v>
      </c>
      <c r="R572" s="390">
        <v>34</v>
      </c>
      <c r="S572" s="390" t="s">
        <v>1057</v>
      </c>
      <c r="U572" t="str">
        <f t="shared" si="8"/>
        <v>##</v>
      </c>
    </row>
    <row r="573" spans="1:21" ht="13.5" hidden="1">
      <c r="A573" s="390">
        <v>568</v>
      </c>
      <c r="B573" s="390">
        <v>342</v>
      </c>
      <c r="C573" s="390" t="s">
        <v>902</v>
      </c>
      <c r="F573" s="390"/>
      <c r="G573" s="390"/>
      <c r="H573" s="392" t="s">
        <v>902</v>
      </c>
      <c r="I573" s="398"/>
      <c r="J573" s="390">
        <v>35</v>
      </c>
      <c r="K573" s="396" t="s">
        <v>2302</v>
      </c>
      <c r="L573" s="396" t="s">
        <v>2303</v>
      </c>
      <c r="N573" s="391">
        <v>2</v>
      </c>
      <c r="O573" s="396" t="s">
        <v>913</v>
      </c>
      <c r="P573" s="396" t="s">
        <v>913</v>
      </c>
      <c r="Q573" s="390">
        <v>1</v>
      </c>
      <c r="R573" s="390">
        <v>70</v>
      </c>
      <c r="S573" s="390" t="s">
        <v>985</v>
      </c>
      <c r="U573" t="str">
        <f t="shared" si="8"/>
        <v>##</v>
      </c>
    </row>
    <row r="574" spans="1:21" ht="13.5" hidden="1">
      <c r="A574" s="390">
        <v>569</v>
      </c>
      <c r="B574" s="390">
        <v>339</v>
      </c>
      <c r="C574" s="390" t="s">
        <v>902</v>
      </c>
      <c r="F574" s="390"/>
      <c r="G574" s="390"/>
      <c r="H574" s="392" t="s">
        <v>902</v>
      </c>
      <c r="I574" s="398"/>
      <c r="J574" s="390">
        <v>41</v>
      </c>
      <c r="K574" s="396" t="s">
        <v>1087</v>
      </c>
      <c r="L574" s="396" t="s">
        <v>1088</v>
      </c>
      <c r="O574" s="396" t="s">
        <v>902</v>
      </c>
      <c r="P574" s="396" t="s">
        <v>1089</v>
      </c>
      <c r="Q574" s="390">
        <v>1</v>
      </c>
      <c r="R574" s="390">
        <v>70</v>
      </c>
      <c r="S574" s="390" t="s">
        <v>985</v>
      </c>
      <c r="U574" t="str">
        <f t="shared" si="8"/>
        <v>##</v>
      </c>
    </row>
    <row r="575" spans="1:21" ht="13.5" hidden="1">
      <c r="A575" s="390">
        <v>570</v>
      </c>
      <c r="B575" s="390">
        <v>340</v>
      </c>
      <c r="C575" s="390" t="s">
        <v>902</v>
      </c>
      <c r="F575" s="390"/>
      <c r="G575" s="390"/>
      <c r="H575" s="392" t="s">
        <v>902</v>
      </c>
      <c r="I575" s="398"/>
      <c r="J575" s="390">
        <v>41</v>
      </c>
      <c r="K575" s="396" t="s">
        <v>1087</v>
      </c>
      <c r="L575" s="396" t="s">
        <v>1088</v>
      </c>
      <c r="O575" s="396" t="s">
        <v>902</v>
      </c>
      <c r="P575" s="396" t="s">
        <v>1089</v>
      </c>
      <c r="Q575" s="390">
        <v>1</v>
      </c>
      <c r="R575" s="390">
        <v>70</v>
      </c>
      <c r="S575" s="390" t="s">
        <v>985</v>
      </c>
      <c r="U575" t="str">
        <f t="shared" si="8"/>
        <v>##</v>
      </c>
    </row>
    <row r="576" spans="1:21" ht="13.5" hidden="1">
      <c r="A576" s="390">
        <v>571</v>
      </c>
      <c r="B576" s="390">
        <v>341</v>
      </c>
      <c r="C576" s="390" t="s">
        <v>902</v>
      </c>
      <c r="F576" s="390"/>
      <c r="G576" s="390"/>
      <c r="H576" s="392" t="s">
        <v>902</v>
      </c>
      <c r="I576" s="398"/>
      <c r="J576" s="390">
        <v>41</v>
      </c>
      <c r="K576" s="396" t="s">
        <v>1087</v>
      </c>
      <c r="L576" s="396" t="s">
        <v>1088</v>
      </c>
      <c r="O576" s="396" t="s">
        <v>902</v>
      </c>
      <c r="P576" s="396" t="s">
        <v>1089</v>
      </c>
      <c r="Q576" s="390">
        <v>1</v>
      </c>
      <c r="R576" s="390">
        <v>70</v>
      </c>
      <c r="S576" s="390" t="s">
        <v>985</v>
      </c>
      <c r="U576" t="str">
        <f t="shared" si="8"/>
        <v>##</v>
      </c>
    </row>
    <row r="577" spans="1:21" ht="13.5" hidden="1">
      <c r="A577" s="390">
        <v>572</v>
      </c>
      <c r="B577" s="390">
        <v>437</v>
      </c>
      <c r="C577" s="390" t="s">
        <v>902</v>
      </c>
      <c r="F577" s="390"/>
      <c r="G577" s="390"/>
      <c r="H577" s="392" t="s">
        <v>902</v>
      </c>
      <c r="I577" s="398"/>
      <c r="J577" s="390">
        <v>30</v>
      </c>
      <c r="K577" s="396" t="s">
        <v>2304</v>
      </c>
      <c r="L577" s="396" t="s">
        <v>2305</v>
      </c>
      <c r="O577" s="396" t="s">
        <v>902</v>
      </c>
      <c r="P577" s="396" t="s">
        <v>1171</v>
      </c>
      <c r="Q577" s="390">
        <v>1</v>
      </c>
      <c r="R577" s="390">
        <v>122</v>
      </c>
      <c r="S577" s="390" t="s">
        <v>1126</v>
      </c>
      <c r="U577" t="str">
        <f t="shared" si="8"/>
        <v>##</v>
      </c>
    </row>
    <row r="578" spans="1:21" ht="13.5" hidden="1">
      <c r="A578" s="390">
        <v>573</v>
      </c>
      <c r="B578" s="390">
        <v>435</v>
      </c>
      <c r="C578" s="390" t="s">
        <v>902</v>
      </c>
      <c r="F578" s="390"/>
      <c r="G578" s="390"/>
      <c r="H578" s="392" t="s">
        <v>902</v>
      </c>
      <c r="I578" s="398"/>
      <c r="J578" s="390">
        <v>68</v>
      </c>
      <c r="K578" s="391" t="s">
        <v>1168</v>
      </c>
      <c r="L578" s="391" t="s">
        <v>1169</v>
      </c>
      <c r="O578" s="396" t="s">
        <v>902</v>
      </c>
      <c r="P578" s="391" t="s">
        <v>1170</v>
      </c>
      <c r="Q578" s="390">
        <v>1</v>
      </c>
      <c r="R578" s="390">
        <v>122</v>
      </c>
      <c r="S578" s="390" t="s">
        <v>1126</v>
      </c>
      <c r="U578" t="str">
        <f t="shared" si="8"/>
        <v>##</v>
      </c>
    </row>
    <row r="579" spans="1:21" ht="13.5" hidden="1">
      <c r="A579" s="390">
        <v>574</v>
      </c>
      <c r="B579" s="390">
        <v>378</v>
      </c>
      <c r="C579" s="390" t="s">
        <v>902</v>
      </c>
      <c r="H579" s="392" t="s">
        <v>902</v>
      </c>
      <c r="J579" s="390">
        <v>36</v>
      </c>
      <c r="K579" s="391" t="s">
        <v>1123</v>
      </c>
      <c r="L579" s="391" t="s">
        <v>1124</v>
      </c>
      <c r="O579" s="391" t="s">
        <v>902</v>
      </c>
      <c r="P579" s="391" t="s">
        <v>1125</v>
      </c>
      <c r="Q579" s="390">
        <v>1</v>
      </c>
      <c r="R579" s="390">
        <v>122</v>
      </c>
      <c r="S579" s="390" t="s">
        <v>1126</v>
      </c>
      <c r="U579" t="str">
        <f t="shared" si="8"/>
        <v>##</v>
      </c>
    </row>
    <row r="580" spans="1:21" ht="13.5" hidden="1">
      <c r="A580" s="390">
        <v>575</v>
      </c>
      <c r="B580" s="390">
        <v>272</v>
      </c>
      <c r="C580" s="390" t="s">
        <v>902</v>
      </c>
      <c r="H580" s="392" t="s">
        <v>902</v>
      </c>
      <c r="J580" s="390" t="s">
        <v>902</v>
      </c>
      <c r="K580" s="391" t="s">
        <v>1040</v>
      </c>
      <c r="L580" s="391" t="s">
        <v>1040</v>
      </c>
      <c r="O580" s="391" t="s">
        <v>902</v>
      </c>
      <c r="P580" s="391" t="s">
        <v>1041</v>
      </c>
      <c r="Q580" s="390">
        <v>1</v>
      </c>
      <c r="R580" s="390">
        <v>108</v>
      </c>
      <c r="S580" s="390" t="s">
        <v>1042</v>
      </c>
      <c r="U580" t="str">
        <f t="shared" si="8"/>
        <v>##</v>
      </c>
    </row>
    <row r="581" spans="1:21" ht="13.5" hidden="1">
      <c r="A581" s="390">
        <v>576</v>
      </c>
      <c r="B581" s="390">
        <v>364</v>
      </c>
      <c r="C581" s="390" t="s">
        <v>902</v>
      </c>
      <c r="H581" s="392" t="s">
        <v>902</v>
      </c>
      <c r="J581" s="390">
        <v>39</v>
      </c>
      <c r="K581" s="391" t="s">
        <v>1107</v>
      </c>
      <c r="L581" s="391" t="s">
        <v>1107</v>
      </c>
      <c r="O581" s="391" t="s">
        <v>902</v>
      </c>
      <c r="P581" s="391" t="s">
        <v>1089</v>
      </c>
      <c r="Q581" s="390">
        <v>1</v>
      </c>
      <c r="R581" s="390">
        <v>133</v>
      </c>
      <c r="S581" s="390" t="s">
        <v>1108</v>
      </c>
      <c r="U581" t="str">
        <f t="shared" si="8"/>
        <v>##</v>
      </c>
    </row>
    <row r="582" spans="1:21" ht="13.5" hidden="1">
      <c r="A582" s="390">
        <v>577</v>
      </c>
      <c r="B582" s="390">
        <v>275</v>
      </c>
      <c r="C582" s="390" t="s">
        <v>902</v>
      </c>
      <c r="H582" s="392" t="s">
        <v>902</v>
      </c>
      <c r="J582" s="390">
        <v>65</v>
      </c>
      <c r="K582" s="391" t="s">
        <v>1046</v>
      </c>
      <c r="L582" s="391" t="s">
        <v>1046</v>
      </c>
      <c r="O582" s="391" t="s">
        <v>902</v>
      </c>
      <c r="Q582" s="390">
        <v>1</v>
      </c>
      <c r="R582" s="390">
        <v>37</v>
      </c>
      <c r="S582" s="390" t="s">
        <v>1046</v>
      </c>
      <c r="U582" t="str">
        <f t="shared" si="8"/>
        <v>##</v>
      </c>
    </row>
    <row r="583" spans="1:21" ht="13.5" hidden="1">
      <c r="A583" s="390">
        <v>578</v>
      </c>
      <c r="B583" s="390">
        <v>276</v>
      </c>
      <c r="C583" s="390" t="s">
        <v>902</v>
      </c>
      <c r="H583" s="392" t="s">
        <v>902</v>
      </c>
      <c r="J583" s="390">
        <v>65</v>
      </c>
      <c r="K583" s="391" t="s">
        <v>1046</v>
      </c>
      <c r="L583" s="391" t="s">
        <v>1046</v>
      </c>
      <c r="O583" s="391" t="s">
        <v>902</v>
      </c>
      <c r="Q583" s="390">
        <v>1</v>
      </c>
      <c r="R583" s="390">
        <v>37</v>
      </c>
      <c r="S583" s="390" t="s">
        <v>1046</v>
      </c>
      <c r="U583" t="str">
        <f aca="true" t="shared" si="9" ref="U583:U646">IF(C583="","##",IF(C583=C582,"##",""))</f>
        <v>##</v>
      </c>
    </row>
    <row r="584" spans="1:21" ht="13.5" hidden="1">
      <c r="A584" s="390">
        <v>579</v>
      </c>
      <c r="B584" s="390">
        <v>277</v>
      </c>
      <c r="C584" s="390" t="s">
        <v>902</v>
      </c>
      <c r="H584" s="392" t="s">
        <v>902</v>
      </c>
      <c r="J584" s="390">
        <v>65</v>
      </c>
      <c r="K584" s="391" t="s">
        <v>1046</v>
      </c>
      <c r="L584" s="391" t="s">
        <v>1046</v>
      </c>
      <c r="O584" s="391" t="s">
        <v>902</v>
      </c>
      <c r="Q584" s="390">
        <v>1</v>
      </c>
      <c r="R584" s="390">
        <v>37</v>
      </c>
      <c r="S584" s="390" t="s">
        <v>1046</v>
      </c>
      <c r="U584" t="str">
        <f t="shared" si="9"/>
        <v>##</v>
      </c>
    </row>
    <row r="585" spans="1:21" ht="13.5" hidden="1">
      <c r="A585" s="390">
        <v>580</v>
      </c>
      <c r="B585" s="390">
        <v>471</v>
      </c>
      <c r="C585" s="390" t="s">
        <v>902</v>
      </c>
      <c r="H585" s="392" t="s">
        <v>902</v>
      </c>
      <c r="J585" s="390" t="s">
        <v>902</v>
      </c>
      <c r="K585" s="391" t="s">
        <v>2306</v>
      </c>
      <c r="L585" s="391" t="s">
        <v>2307</v>
      </c>
      <c r="O585" s="391" t="s">
        <v>902</v>
      </c>
      <c r="P585" s="391" t="s">
        <v>2308</v>
      </c>
      <c r="Q585" s="390">
        <v>1</v>
      </c>
      <c r="R585" s="390">
        <v>124</v>
      </c>
      <c r="S585" s="390" t="s">
        <v>1182</v>
      </c>
      <c r="U585" t="str">
        <f t="shared" si="9"/>
        <v>##</v>
      </c>
    </row>
    <row r="586" spans="1:21" ht="13.5" hidden="1">
      <c r="A586" s="390">
        <v>581</v>
      </c>
      <c r="B586" s="390">
        <v>338</v>
      </c>
      <c r="C586" s="390" t="s">
        <v>902</v>
      </c>
      <c r="H586" s="392" t="s">
        <v>902</v>
      </c>
      <c r="J586" s="390">
        <v>31</v>
      </c>
      <c r="K586" s="391" t="s">
        <v>1083</v>
      </c>
      <c r="L586" s="391" t="s">
        <v>1084</v>
      </c>
      <c r="O586" s="391" t="s">
        <v>902</v>
      </c>
      <c r="P586" s="391" t="s">
        <v>1085</v>
      </c>
      <c r="Q586" s="390">
        <v>1</v>
      </c>
      <c r="R586" s="390">
        <v>145</v>
      </c>
      <c r="S586" s="390" t="s">
        <v>1086</v>
      </c>
      <c r="U586" t="str">
        <f t="shared" si="9"/>
        <v>##</v>
      </c>
    </row>
    <row r="587" spans="1:21" ht="13.5" hidden="1">
      <c r="A587" s="390">
        <v>582</v>
      </c>
      <c r="B587" s="390">
        <v>418</v>
      </c>
      <c r="C587" s="390" t="s">
        <v>902</v>
      </c>
      <c r="H587" s="392" t="s">
        <v>902</v>
      </c>
      <c r="J587" s="390">
        <v>40</v>
      </c>
      <c r="K587" s="391" t="s">
        <v>1148</v>
      </c>
      <c r="L587" s="391" t="s">
        <v>1149</v>
      </c>
      <c r="O587" s="391" t="s">
        <v>902</v>
      </c>
      <c r="P587" s="391" t="s">
        <v>1150</v>
      </c>
      <c r="Q587" s="390">
        <v>1</v>
      </c>
      <c r="R587" s="390">
        <v>145</v>
      </c>
      <c r="S587" s="390" t="s">
        <v>1086</v>
      </c>
      <c r="U587" t="str">
        <f t="shared" si="9"/>
        <v>##</v>
      </c>
    </row>
    <row r="588" spans="1:21" ht="13.5" hidden="1">
      <c r="A588" s="390">
        <v>583</v>
      </c>
      <c r="B588" s="390">
        <v>451</v>
      </c>
      <c r="C588" s="390" t="s">
        <v>902</v>
      </c>
      <c r="H588" s="392" t="s">
        <v>902</v>
      </c>
      <c r="J588" s="390">
        <v>30</v>
      </c>
      <c r="K588" s="391" t="s">
        <v>2309</v>
      </c>
      <c r="L588" s="391" t="s">
        <v>2310</v>
      </c>
      <c r="O588" s="391" t="s">
        <v>902</v>
      </c>
      <c r="P588" s="391" t="s">
        <v>2311</v>
      </c>
      <c r="Q588" s="390">
        <v>1</v>
      </c>
      <c r="R588" s="390">
        <v>104</v>
      </c>
      <c r="S588" s="390" t="s">
        <v>1180</v>
      </c>
      <c r="U588" t="str">
        <f t="shared" si="9"/>
        <v>##</v>
      </c>
    </row>
    <row r="589" spans="1:21" ht="13.5" hidden="1">
      <c r="A589" s="390">
        <v>584</v>
      </c>
      <c r="B589" s="390">
        <v>433</v>
      </c>
      <c r="C589" s="390" t="s">
        <v>902</v>
      </c>
      <c r="H589" s="392" t="s">
        <v>902</v>
      </c>
      <c r="J589" s="390" t="s">
        <v>902</v>
      </c>
      <c r="K589" s="391" t="s">
        <v>1166</v>
      </c>
      <c r="L589" s="391" t="s">
        <v>1166</v>
      </c>
      <c r="O589" s="391" t="s">
        <v>902</v>
      </c>
      <c r="P589" s="391" t="s">
        <v>1125</v>
      </c>
      <c r="Q589" s="390">
        <v>1</v>
      </c>
      <c r="R589" s="390">
        <v>32</v>
      </c>
      <c r="S589" s="390" t="s">
        <v>1071</v>
      </c>
      <c r="U589" t="str">
        <f t="shared" si="9"/>
        <v>##</v>
      </c>
    </row>
    <row r="590" spans="1:21" ht="13.5" hidden="1">
      <c r="A590" s="390">
        <v>585</v>
      </c>
      <c r="B590" s="390">
        <v>463</v>
      </c>
      <c r="C590" s="390" t="s">
        <v>902</v>
      </c>
      <c r="H590" s="392" t="s">
        <v>902</v>
      </c>
      <c r="J590" s="390" t="s">
        <v>902</v>
      </c>
      <c r="K590" s="391" t="s">
        <v>2312</v>
      </c>
      <c r="L590" s="391" t="s">
        <v>2313</v>
      </c>
      <c r="O590" s="391" t="s">
        <v>902</v>
      </c>
      <c r="P590" s="391" t="s">
        <v>2314</v>
      </c>
      <c r="Q590" s="390">
        <v>1</v>
      </c>
      <c r="R590" s="390">
        <v>143</v>
      </c>
      <c r="S590" s="390" t="s">
        <v>1163</v>
      </c>
      <c r="U590" t="str">
        <f t="shared" si="9"/>
        <v>##</v>
      </c>
    </row>
    <row r="591" spans="1:21" ht="13.5" hidden="1">
      <c r="A591" s="390">
        <v>586</v>
      </c>
      <c r="B591" s="390">
        <v>426</v>
      </c>
      <c r="C591" s="390" t="s">
        <v>902</v>
      </c>
      <c r="H591" s="392" t="s">
        <v>902</v>
      </c>
      <c r="J591" s="390">
        <v>64</v>
      </c>
      <c r="K591" s="391" t="s">
        <v>1162</v>
      </c>
      <c r="L591" s="391" t="s">
        <v>1162</v>
      </c>
      <c r="O591" s="391" t="s">
        <v>902</v>
      </c>
      <c r="P591" s="391" t="s">
        <v>1027</v>
      </c>
      <c r="Q591" s="390">
        <v>1</v>
      </c>
      <c r="R591" s="390">
        <v>143</v>
      </c>
      <c r="S591" s="390" t="s">
        <v>1163</v>
      </c>
      <c r="U591" t="str">
        <f t="shared" si="9"/>
        <v>##</v>
      </c>
    </row>
    <row r="592" spans="1:21" ht="13.5" hidden="1">
      <c r="A592" s="390">
        <v>587</v>
      </c>
      <c r="B592" s="390">
        <v>379</v>
      </c>
      <c r="C592" s="390" t="s">
        <v>902</v>
      </c>
      <c r="H592" s="392" t="s">
        <v>902</v>
      </c>
      <c r="J592" s="390" t="s">
        <v>902</v>
      </c>
      <c r="K592" s="391" t="s">
        <v>1127</v>
      </c>
      <c r="L592" s="391" t="s">
        <v>1128</v>
      </c>
      <c r="O592" s="391" t="s">
        <v>902</v>
      </c>
      <c r="P592" s="391" t="s">
        <v>1129</v>
      </c>
      <c r="Q592" s="390">
        <v>1</v>
      </c>
      <c r="R592" s="390">
        <v>110</v>
      </c>
      <c r="S592" s="390" t="s">
        <v>1118</v>
      </c>
      <c r="U592" t="str">
        <f t="shared" si="9"/>
        <v>##</v>
      </c>
    </row>
    <row r="593" spans="1:21" ht="13.5" hidden="1">
      <c r="A593" s="390">
        <v>588</v>
      </c>
      <c r="B593" s="390">
        <v>380</v>
      </c>
      <c r="C593" s="390" t="s">
        <v>902</v>
      </c>
      <c r="H593" s="392" t="s">
        <v>902</v>
      </c>
      <c r="J593" s="390" t="s">
        <v>902</v>
      </c>
      <c r="K593" s="391" t="s">
        <v>1127</v>
      </c>
      <c r="L593" s="391" t="s">
        <v>1128</v>
      </c>
      <c r="O593" s="391" t="s">
        <v>902</v>
      </c>
      <c r="P593" s="391" t="s">
        <v>1129</v>
      </c>
      <c r="Q593" s="390">
        <v>1</v>
      </c>
      <c r="R593" s="390">
        <v>110</v>
      </c>
      <c r="S593" s="390" t="s">
        <v>1118</v>
      </c>
      <c r="U593" t="str">
        <f t="shared" si="9"/>
        <v>##</v>
      </c>
    </row>
    <row r="594" spans="1:21" ht="13.5" hidden="1">
      <c r="A594" s="390">
        <v>589</v>
      </c>
      <c r="B594" s="390">
        <v>381</v>
      </c>
      <c r="C594" s="390" t="s">
        <v>902</v>
      </c>
      <c r="H594" s="392" t="s">
        <v>902</v>
      </c>
      <c r="J594" s="390" t="s">
        <v>902</v>
      </c>
      <c r="K594" s="391" t="s">
        <v>1130</v>
      </c>
      <c r="L594" s="391" t="s">
        <v>1131</v>
      </c>
      <c r="O594" s="391" t="s">
        <v>902</v>
      </c>
      <c r="P594" s="391" t="s">
        <v>1129</v>
      </c>
      <c r="Q594" s="390">
        <v>1</v>
      </c>
      <c r="R594" s="390">
        <v>110</v>
      </c>
      <c r="S594" s="390" t="s">
        <v>1118</v>
      </c>
      <c r="U594" t="str">
        <f t="shared" si="9"/>
        <v>##</v>
      </c>
    </row>
    <row r="595" spans="1:21" ht="13.5" hidden="1">
      <c r="A595" s="390">
        <v>590</v>
      </c>
      <c r="B595" s="390">
        <v>370</v>
      </c>
      <c r="C595" s="390" t="s">
        <v>902</v>
      </c>
      <c r="H595" s="392" t="s">
        <v>902</v>
      </c>
      <c r="J595" s="390" t="s">
        <v>902</v>
      </c>
      <c r="K595" s="391" t="s">
        <v>1116</v>
      </c>
      <c r="L595" s="391" t="s">
        <v>1117</v>
      </c>
      <c r="O595" s="391" t="s">
        <v>902</v>
      </c>
      <c r="Q595" s="390">
        <v>1</v>
      </c>
      <c r="R595" s="390">
        <v>110</v>
      </c>
      <c r="S595" s="390" t="s">
        <v>1118</v>
      </c>
      <c r="U595" t="str">
        <f t="shared" si="9"/>
        <v>##</v>
      </c>
    </row>
    <row r="596" spans="1:21" ht="13.5" hidden="1">
      <c r="A596" s="390">
        <v>591</v>
      </c>
      <c r="B596" s="390">
        <v>270</v>
      </c>
      <c r="C596" s="390" t="s">
        <v>902</v>
      </c>
      <c r="H596" s="392" t="s">
        <v>902</v>
      </c>
      <c r="J596" s="390" t="s">
        <v>902</v>
      </c>
      <c r="K596" s="391" t="s">
        <v>1034</v>
      </c>
      <c r="L596" s="391" t="s">
        <v>1034</v>
      </c>
      <c r="O596" s="391" t="s">
        <v>902</v>
      </c>
      <c r="P596" s="391" t="s">
        <v>1035</v>
      </c>
      <c r="Q596" s="390">
        <v>1</v>
      </c>
      <c r="R596" s="390">
        <v>134</v>
      </c>
      <c r="S596" s="390" t="s">
        <v>1036</v>
      </c>
      <c r="U596" t="str">
        <f t="shared" si="9"/>
        <v>##</v>
      </c>
    </row>
    <row r="597" spans="1:21" ht="13.5" hidden="1">
      <c r="A597" s="390">
        <v>592</v>
      </c>
      <c r="B597" s="390">
        <v>368</v>
      </c>
      <c r="C597" s="390" t="s">
        <v>902</v>
      </c>
      <c r="H597" s="392" t="s">
        <v>902</v>
      </c>
      <c r="J597" s="390">
        <v>74</v>
      </c>
      <c r="K597" s="391" t="s">
        <v>2315</v>
      </c>
      <c r="L597" s="391" t="s">
        <v>2316</v>
      </c>
      <c r="O597" s="391" t="s">
        <v>902</v>
      </c>
      <c r="P597" s="391" t="s">
        <v>2317</v>
      </c>
      <c r="Q597" s="390">
        <v>1</v>
      </c>
      <c r="R597" s="390">
        <v>136</v>
      </c>
      <c r="S597" s="390" t="s">
        <v>1113</v>
      </c>
      <c r="U597" t="str">
        <f t="shared" si="9"/>
        <v>##</v>
      </c>
    </row>
    <row r="598" spans="1:21" ht="13.5" hidden="1">
      <c r="A598" s="390">
        <v>593</v>
      </c>
      <c r="B598" s="390">
        <v>369</v>
      </c>
      <c r="C598" s="390" t="s">
        <v>902</v>
      </c>
      <c r="H598" s="392" t="s">
        <v>902</v>
      </c>
      <c r="J598" s="390" t="s">
        <v>902</v>
      </c>
      <c r="K598" s="391" t="s">
        <v>1114</v>
      </c>
      <c r="L598" s="391" t="s">
        <v>1114</v>
      </c>
      <c r="O598" s="391" t="s">
        <v>902</v>
      </c>
      <c r="P598" s="391" t="s">
        <v>1115</v>
      </c>
      <c r="Q598" s="390">
        <v>1</v>
      </c>
      <c r="R598" s="390">
        <v>200</v>
      </c>
      <c r="S598" s="390" t="s">
        <v>1045</v>
      </c>
      <c r="U598" t="str">
        <f t="shared" si="9"/>
        <v>##</v>
      </c>
    </row>
    <row r="599" spans="1:21" ht="13.5" hidden="1">
      <c r="A599" s="390">
        <v>594</v>
      </c>
      <c r="B599" s="390">
        <v>476</v>
      </c>
      <c r="C599" s="390" t="s">
        <v>902</v>
      </c>
      <c r="H599" s="392" t="s">
        <v>902</v>
      </c>
      <c r="J599" s="390" t="s">
        <v>902</v>
      </c>
      <c r="K599" s="391" t="s">
        <v>2318</v>
      </c>
      <c r="L599" s="391" t="s">
        <v>2318</v>
      </c>
      <c r="O599" s="391" t="s">
        <v>902</v>
      </c>
      <c r="P599" s="391" t="s">
        <v>2319</v>
      </c>
      <c r="Q599" s="390">
        <v>1</v>
      </c>
      <c r="R599" s="390">
        <v>141</v>
      </c>
      <c r="S599" s="390" t="s">
        <v>1185</v>
      </c>
      <c r="U599" t="str">
        <f t="shared" si="9"/>
        <v>##</v>
      </c>
    </row>
    <row r="600" spans="1:21" ht="13.5" hidden="1">
      <c r="A600" s="390">
        <v>595</v>
      </c>
      <c r="B600" s="390">
        <v>294</v>
      </c>
      <c r="C600" s="390" t="s">
        <v>902</v>
      </c>
      <c r="H600" s="392" t="s">
        <v>902</v>
      </c>
      <c r="J600" s="390" t="s">
        <v>902</v>
      </c>
      <c r="K600" s="391" t="s">
        <v>2320</v>
      </c>
      <c r="L600" s="391" t="s">
        <v>2320</v>
      </c>
      <c r="O600" s="391" t="s">
        <v>902</v>
      </c>
      <c r="P600" s="391" t="s">
        <v>2321</v>
      </c>
      <c r="Q600" s="390">
        <v>1</v>
      </c>
      <c r="R600" s="390">
        <v>135</v>
      </c>
      <c r="S600" s="390" t="s">
        <v>1061</v>
      </c>
      <c r="U600" t="str">
        <f t="shared" si="9"/>
        <v>##</v>
      </c>
    </row>
    <row r="601" spans="1:21" ht="13.5" hidden="1">
      <c r="A601" s="390">
        <v>596</v>
      </c>
      <c r="B601" s="390">
        <v>365</v>
      </c>
      <c r="C601" s="390" t="s">
        <v>902</v>
      </c>
      <c r="H601" s="392" t="s">
        <v>902</v>
      </c>
      <c r="J601" s="390">
        <v>51</v>
      </c>
      <c r="K601" s="391" t="s">
        <v>1109</v>
      </c>
      <c r="L601" s="391" t="s">
        <v>1110</v>
      </c>
      <c r="O601" s="391" t="s">
        <v>902</v>
      </c>
      <c r="P601" s="391" t="s">
        <v>2321</v>
      </c>
      <c r="Q601" s="390">
        <v>1</v>
      </c>
      <c r="R601" s="390">
        <v>135</v>
      </c>
      <c r="S601" s="390" t="s">
        <v>1061</v>
      </c>
      <c r="U601" t="str">
        <f t="shared" si="9"/>
        <v>##</v>
      </c>
    </row>
    <row r="602" spans="1:21" ht="13.5" hidden="1">
      <c r="A602" s="390">
        <v>597</v>
      </c>
      <c r="B602" s="390">
        <v>271</v>
      </c>
      <c r="C602" s="390" t="s">
        <v>902</v>
      </c>
      <c r="H602" s="392" t="s">
        <v>902</v>
      </c>
      <c r="J602" s="390" t="s">
        <v>902</v>
      </c>
      <c r="K602" s="391" t="s">
        <v>1037</v>
      </c>
      <c r="L602" s="391" t="s">
        <v>1037</v>
      </c>
      <c r="O602" s="391" t="s">
        <v>902</v>
      </c>
      <c r="P602" s="391" t="s">
        <v>1038</v>
      </c>
      <c r="Q602" s="390">
        <v>1</v>
      </c>
      <c r="R602" s="390">
        <v>121</v>
      </c>
      <c r="S602" s="390" t="s">
        <v>1039</v>
      </c>
      <c r="U602" t="str">
        <f t="shared" si="9"/>
        <v>##</v>
      </c>
    </row>
    <row r="603" spans="1:21" ht="13.5" hidden="1">
      <c r="A603" s="390">
        <v>598</v>
      </c>
      <c r="B603" s="390">
        <v>361</v>
      </c>
      <c r="C603" s="390" t="s">
        <v>902</v>
      </c>
      <c r="H603" s="392" t="s">
        <v>902</v>
      </c>
      <c r="J603" s="390">
        <v>39</v>
      </c>
      <c r="K603" s="391" t="s">
        <v>1099</v>
      </c>
      <c r="L603" s="391" t="s">
        <v>1099</v>
      </c>
      <c r="O603" s="391" t="s">
        <v>902</v>
      </c>
      <c r="P603" s="391" t="s">
        <v>1100</v>
      </c>
      <c r="Q603" s="390">
        <v>1</v>
      </c>
      <c r="R603" s="390">
        <v>121</v>
      </c>
      <c r="S603" s="390" t="s">
        <v>1039</v>
      </c>
      <c r="U603" t="str">
        <f t="shared" si="9"/>
        <v>##</v>
      </c>
    </row>
    <row r="604" spans="1:21" ht="13.5" hidden="1">
      <c r="A604" s="390">
        <v>599</v>
      </c>
      <c r="B604" s="390">
        <v>434</v>
      </c>
      <c r="C604" s="390" t="s">
        <v>902</v>
      </c>
      <c r="H604" s="392" t="s">
        <v>902</v>
      </c>
      <c r="J604" s="390">
        <v>48</v>
      </c>
      <c r="K604" s="391" t="s">
        <v>1167</v>
      </c>
      <c r="L604" s="391" t="s">
        <v>1167</v>
      </c>
      <c r="O604" s="391" t="s">
        <v>902</v>
      </c>
      <c r="P604" s="391" t="s">
        <v>1060</v>
      </c>
      <c r="Q604" s="390">
        <v>1</v>
      </c>
      <c r="R604" s="390">
        <v>36</v>
      </c>
      <c r="S604" s="390" t="s">
        <v>1024</v>
      </c>
      <c r="U604" t="str">
        <f t="shared" si="9"/>
        <v>##</v>
      </c>
    </row>
    <row r="605" spans="1:21" ht="13.5" hidden="1">
      <c r="A605" s="390">
        <v>600</v>
      </c>
      <c r="B605" s="390">
        <v>287</v>
      </c>
      <c r="C605" s="390" t="s">
        <v>902</v>
      </c>
      <c r="H605" s="392" t="s">
        <v>902</v>
      </c>
      <c r="J605" s="390">
        <v>60</v>
      </c>
      <c r="K605" s="391" t="s">
        <v>1049</v>
      </c>
      <c r="L605" s="391" t="s">
        <v>1050</v>
      </c>
      <c r="O605" s="391" t="s">
        <v>902</v>
      </c>
      <c r="P605" s="391" t="s">
        <v>2322</v>
      </c>
      <c r="Q605" s="390">
        <v>1</v>
      </c>
      <c r="R605" s="390">
        <v>36</v>
      </c>
      <c r="S605" s="390" t="s">
        <v>1024</v>
      </c>
      <c r="U605" t="str">
        <f t="shared" si="9"/>
        <v>##</v>
      </c>
    </row>
    <row r="606" spans="1:21" ht="13.5" hidden="1">
      <c r="A606" s="390">
        <v>601</v>
      </c>
      <c r="B606" s="390">
        <v>261</v>
      </c>
      <c r="C606" s="390" t="s">
        <v>902</v>
      </c>
      <c r="H606" s="392" t="s">
        <v>902</v>
      </c>
      <c r="J606" s="390">
        <v>69</v>
      </c>
      <c r="K606" s="391" t="s">
        <v>1024</v>
      </c>
      <c r="L606" s="391" t="s">
        <v>1024</v>
      </c>
      <c r="O606" s="391" t="s">
        <v>902</v>
      </c>
      <c r="P606" s="391" t="s">
        <v>1002</v>
      </c>
      <c r="Q606" s="390">
        <v>1</v>
      </c>
      <c r="R606" s="390">
        <v>36</v>
      </c>
      <c r="S606" s="390" t="s">
        <v>1024</v>
      </c>
      <c r="U606" t="str">
        <f t="shared" si="9"/>
        <v>##</v>
      </c>
    </row>
    <row r="607" spans="1:21" ht="13.5" hidden="1">
      <c r="A607" s="390">
        <v>602</v>
      </c>
      <c r="B607" s="390">
        <v>262</v>
      </c>
      <c r="C607" s="390" t="s">
        <v>902</v>
      </c>
      <c r="H607" s="392" t="s">
        <v>902</v>
      </c>
      <c r="J607" s="390">
        <v>69</v>
      </c>
      <c r="K607" s="391" t="s">
        <v>1024</v>
      </c>
      <c r="L607" s="391" t="s">
        <v>1024</v>
      </c>
      <c r="O607" s="391" t="s">
        <v>902</v>
      </c>
      <c r="P607" s="391" t="s">
        <v>1002</v>
      </c>
      <c r="Q607" s="390">
        <v>1</v>
      </c>
      <c r="R607" s="390">
        <v>36</v>
      </c>
      <c r="S607" s="390" t="s">
        <v>1024</v>
      </c>
      <c r="U607" t="str">
        <f t="shared" si="9"/>
        <v>##</v>
      </c>
    </row>
    <row r="608" spans="1:21" ht="13.5" hidden="1">
      <c r="A608" s="390">
        <v>603</v>
      </c>
      <c r="B608" s="390">
        <v>263</v>
      </c>
      <c r="C608" s="390" t="s">
        <v>902</v>
      </c>
      <c r="H608" s="392" t="s">
        <v>902</v>
      </c>
      <c r="J608" s="390">
        <v>69</v>
      </c>
      <c r="K608" s="391" t="s">
        <v>1024</v>
      </c>
      <c r="L608" s="391" t="s">
        <v>1024</v>
      </c>
      <c r="O608" s="391" t="s">
        <v>902</v>
      </c>
      <c r="P608" s="391" t="s">
        <v>1002</v>
      </c>
      <c r="Q608" s="390">
        <v>1</v>
      </c>
      <c r="R608" s="390">
        <v>36</v>
      </c>
      <c r="S608" s="390" t="s">
        <v>1024</v>
      </c>
      <c r="U608" t="str">
        <f t="shared" si="9"/>
        <v>##</v>
      </c>
    </row>
    <row r="609" spans="1:21" ht="13.5" hidden="1">
      <c r="A609" s="390">
        <v>604</v>
      </c>
      <c r="B609" s="390">
        <v>443</v>
      </c>
      <c r="C609" s="390" t="s">
        <v>902</v>
      </c>
      <c r="H609" s="392" t="s">
        <v>902</v>
      </c>
      <c r="J609" s="390" t="s">
        <v>902</v>
      </c>
      <c r="K609" s="391" t="s">
        <v>2323</v>
      </c>
      <c r="L609" s="391" t="s">
        <v>2324</v>
      </c>
      <c r="O609" s="391" t="s">
        <v>902</v>
      </c>
      <c r="P609" s="391" t="s">
        <v>2325</v>
      </c>
      <c r="Q609" s="390">
        <v>1</v>
      </c>
      <c r="R609" s="390">
        <v>127</v>
      </c>
      <c r="S609" s="390" t="s">
        <v>1142</v>
      </c>
      <c r="U609" t="str">
        <f t="shared" si="9"/>
        <v>##</v>
      </c>
    </row>
    <row r="610" spans="1:21" ht="13.5" hidden="1">
      <c r="A610" s="390">
        <v>605</v>
      </c>
      <c r="B610" s="390">
        <v>473</v>
      </c>
      <c r="C610" s="390" t="s">
        <v>902</v>
      </c>
      <c r="H610" s="392" t="s">
        <v>902</v>
      </c>
      <c r="J610" s="390" t="s">
        <v>902</v>
      </c>
      <c r="K610" s="391" t="s">
        <v>2326</v>
      </c>
      <c r="L610" s="391" t="s">
        <v>2326</v>
      </c>
      <c r="O610" s="391" t="s">
        <v>902</v>
      </c>
      <c r="P610" s="391" t="s">
        <v>2325</v>
      </c>
      <c r="Q610" s="390">
        <v>1</v>
      </c>
      <c r="R610" s="390">
        <v>127</v>
      </c>
      <c r="S610" s="390" t="s">
        <v>1142</v>
      </c>
      <c r="U610" t="str">
        <f t="shared" si="9"/>
        <v>##</v>
      </c>
    </row>
    <row r="611" spans="1:21" ht="13.5" hidden="1">
      <c r="A611" s="390">
        <v>606</v>
      </c>
      <c r="B611" s="390">
        <v>406</v>
      </c>
      <c r="C611" s="390" t="s">
        <v>902</v>
      </c>
      <c r="H611" s="392" t="s">
        <v>902</v>
      </c>
      <c r="J611" s="390">
        <v>50</v>
      </c>
      <c r="K611" s="391" t="s">
        <v>1143</v>
      </c>
      <c r="L611" s="391" t="s">
        <v>1144</v>
      </c>
      <c r="O611" s="391" t="s">
        <v>902</v>
      </c>
      <c r="P611" s="391" t="s">
        <v>1141</v>
      </c>
      <c r="Q611" s="390">
        <v>5</v>
      </c>
      <c r="R611" s="390">
        <v>127</v>
      </c>
      <c r="S611" s="390" t="s">
        <v>1142</v>
      </c>
      <c r="U611" t="str">
        <f t="shared" si="9"/>
        <v>##</v>
      </c>
    </row>
    <row r="612" spans="1:21" ht="13.5" hidden="1">
      <c r="A612" s="390">
        <v>607</v>
      </c>
      <c r="B612" s="390">
        <v>420</v>
      </c>
      <c r="C612" s="390" t="s">
        <v>902</v>
      </c>
      <c r="H612" s="392" t="s">
        <v>902</v>
      </c>
      <c r="J612" s="390" t="s">
        <v>902</v>
      </c>
      <c r="K612" s="391" t="s">
        <v>1153</v>
      </c>
      <c r="L612" s="391" t="s">
        <v>1154</v>
      </c>
      <c r="O612" s="391" t="s">
        <v>902</v>
      </c>
      <c r="P612" s="391" t="s">
        <v>1155</v>
      </c>
      <c r="Q612" s="390">
        <v>1</v>
      </c>
      <c r="R612" s="390">
        <v>127</v>
      </c>
      <c r="S612" s="390" t="s">
        <v>1142</v>
      </c>
      <c r="U612" t="str">
        <f t="shared" si="9"/>
        <v>##</v>
      </c>
    </row>
    <row r="613" spans="1:21" ht="13.5" hidden="1">
      <c r="A613" s="390">
        <v>608</v>
      </c>
      <c r="B613" s="390">
        <v>405</v>
      </c>
      <c r="C613" s="390" t="s">
        <v>902</v>
      </c>
      <c r="H613" s="392" t="s">
        <v>902</v>
      </c>
      <c r="J613" s="390" t="s">
        <v>902</v>
      </c>
      <c r="K613" s="391" t="s">
        <v>1140</v>
      </c>
      <c r="L613" s="391" t="s">
        <v>1140</v>
      </c>
      <c r="O613" s="391" t="s">
        <v>902</v>
      </c>
      <c r="P613" s="391" t="s">
        <v>1141</v>
      </c>
      <c r="Q613" s="390">
        <v>1</v>
      </c>
      <c r="R613" s="390">
        <v>127</v>
      </c>
      <c r="S613" s="390" t="s">
        <v>1142</v>
      </c>
      <c r="U613" t="str">
        <f t="shared" si="9"/>
        <v>##</v>
      </c>
    </row>
    <row r="614" spans="1:21" ht="13.5" hidden="1">
      <c r="A614" s="390">
        <v>609</v>
      </c>
      <c r="B614" s="390">
        <v>421</v>
      </c>
      <c r="C614" s="390" t="s">
        <v>902</v>
      </c>
      <c r="H614" s="392" t="s">
        <v>902</v>
      </c>
      <c r="J614" s="390">
        <v>69</v>
      </c>
      <c r="K614" s="391" t="s">
        <v>1156</v>
      </c>
      <c r="L614" s="391" t="s">
        <v>1156</v>
      </c>
      <c r="O614" s="391" t="s">
        <v>902</v>
      </c>
      <c r="P614" s="391" t="s">
        <v>1157</v>
      </c>
      <c r="Q614" s="390">
        <v>1</v>
      </c>
      <c r="R614" s="390">
        <v>144</v>
      </c>
      <c r="S614" s="390" t="s">
        <v>1158</v>
      </c>
      <c r="U614" t="str">
        <f t="shared" si="9"/>
        <v>##</v>
      </c>
    </row>
    <row r="615" spans="1:21" ht="13.5" hidden="1">
      <c r="A615" s="390">
        <v>610</v>
      </c>
      <c r="B615" s="390">
        <v>450</v>
      </c>
      <c r="C615" s="390" t="s">
        <v>902</v>
      </c>
      <c r="H615" s="392" t="s">
        <v>902</v>
      </c>
      <c r="J615" s="390">
        <v>22</v>
      </c>
      <c r="K615" s="391" t="s">
        <v>2327</v>
      </c>
      <c r="L615" s="391" t="s">
        <v>2327</v>
      </c>
      <c r="O615" s="391" t="s">
        <v>902</v>
      </c>
      <c r="P615" s="391" t="s">
        <v>2328</v>
      </c>
      <c r="Q615" s="390">
        <v>1</v>
      </c>
      <c r="R615" s="390">
        <v>117</v>
      </c>
      <c r="S615" s="390" t="s">
        <v>1179</v>
      </c>
      <c r="U615" t="str">
        <f t="shared" si="9"/>
        <v>##</v>
      </c>
    </row>
    <row r="616" spans="1:21" ht="13.5" hidden="1">
      <c r="A616" s="390">
        <v>611</v>
      </c>
      <c r="B616" s="390">
        <v>284</v>
      </c>
      <c r="C616" s="390" t="s">
        <v>902</v>
      </c>
      <c r="H616" s="392" t="s">
        <v>902</v>
      </c>
      <c r="J616" s="390">
        <v>74</v>
      </c>
      <c r="K616" s="391" t="s">
        <v>2329</v>
      </c>
      <c r="L616" s="391" t="s">
        <v>2329</v>
      </c>
      <c r="O616" s="391" t="s">
        <v>902</v>
      </c>
      <c r="P616" s="391" t="s">
        <v>2301</v>
      </c>
      <c r="Q616" s="390">
        <v>1</v>
      </c>
      <c r="R616" s="390">
        <v>132</v>
      </c>
      <c r="S616" s="390" t="s">
        <v>1048</v>
      </c>
      <c r="U616" t="str">
        <f t="shared" si="9"/>
        <v>##</v>
      </c>
    </row>
    <row r="617" spans="1:21" ht="13.5" hidden="1">
      <c r="A617" s="390">
        <v>612</v>
      </c>
      <c r="B617" s="390">
        <v>285</v>
      </c>
      <c r="C617" s="390" t="s">
        <v>902</v>
      </c>
      <c r="H617" s="392" t="s">
        <v>902</v>
      </c>
      <c r="J617" s="390">
        <v>74</v>
      </c>
      <c r="K617" s="391" t="s">
        <v>2329</v>
      </c>
      <c r="L617" s="391" t="s">
        <v>2329</v>
      </c>
      <c r="O617" s="391" t="s">
        <v>902</v>
      </c>
      <c r="P617" s="391" t="s">
        <v>2301</v>
      </c>
      <c r="Q617" s="390">
        <v>1</v>
      </c>
      <c r="R617" s="390">
        <v>132</v>
      </c>
      <c r="S617" s="390" t="s">
        <v>1048</v>
      </c>
      <c r="U617" t="str">
        <f t="shared" si="9"/>
        <v>##</v>
      </c>
    </row>
    <row r="618" spans="1:21" ht="13.5" hidden="1">
      <c r="A618" s="390">
        <v>613</v>
      </c>
      <c r="B618" s="390">
        <v>444</v>
      </c>
      <c r="C618" s="390" t="s">
        <v>902</v>
      </c>
      <c r="H618" s="392" t="s">
        <v>902</v>
      </c>
      <c r="J618" s="390">
        <v>41</v>
      </c>
      <c r="K618" s="391" t="s">
        <v>1174</v>
      </c>
      <c r="L618" s="391" t="s">
        <v>1175</v>
      </c>
      <c r="O618" s="391" t="s">
        <v>902</v>
      </c>
      <c r="P618" s="391" t="s">
        <v>2265</v>
      </c>
      <c r="Q618" s="390">
        <v>1</v>
      </c>
      <c r="R618" s="390">
        <v>132</v>
      </c>
      <c r="S618" s="390" t="s">
        <v>1048</v>
      </c>
      <c r="U618" t="str">
        <f t="shared" si="9"/>
        <v>##</v>
      </c>
    </row>
    <row r="619" spans="1:21" ht="13.5" hidden="1">
      <c r="A619" s="390">
        <v>614</v>
      </c>
      <c r="B619" s="390">
        <v>324</v>
      </c>
      <c r="C619" s="390" t="s">
        <v>902</v>
      </c>
      <c r="H619" s="392" t="s">
        <v>902</v>
      </c>
      <c r="J619" s="390">
        <v>63</v>
      </c>
      <c r="K619" s="391" t="s">
        <v>1076</v>
      </c>
      <c r="L619" s="391" t="s">
        <v>1076</v>
      </c>
      <c r="O619" s="391" t="s">
        <v>902</v>
      </c>
      <c r="P619" s="391" t="s">
        <v>1047</v>
      </c>
      <c r="Q619" s="390">
        <v>1</v>
      </c>
      <c r="R619" s="390">
        <v>132</v>
      </c>
      <c r="S619" s="390" t="s">
        <v>1048</v>
      </c>
      <c r="U619" t="str">
        <f t="shared" si="9"/>
        <v>##</v>
      </c>
    </row>
    <row r="620" spans="1:21" ht="13.5" hidden="1">
      <c r="A620" s="390">
        <v>615</v>
      </c>
      <c r="B620" s="390">
        <v>478</v>
      </c>
      <c r="C620" s="390" t="s">
        <v>902</v>
      </c>
      <c r="H620" s="392" t="s">
        <v>902</v>
      </c>
      <c r="J620" s="390" t="s">
        <v>902</v>
      </c>
      <c r="K620" s="391" t="s">
        <v>2330</v>
      </c>
      <c r="L620" s="391" t="s">
        <v>2330</v>
      </c>
      <c r="O620" s="391" t="s">
        <v>902</v>
      </c>
      <c r="P620" s="391" t="s">
        <v>2331</v>
      </c>
      <c r="Q620" s="390">
        <v>1</v>
      </c>
      <c r="R620" s="390">
        <v>113</v>
      </c>
      <c r="S620" s="390" t="s">
        <v>1186</v>
      </c>
      <c r="U620" t="str">
        <f t="shared" si="9"/>
        <v>##</v>
      </c>
    </row>
    <row r="621" spans="1:21" ht="13.5" hidden="1">
      <c r="A621" s="390">
        <v>616</v>
      </c>
      <c r="B621" s="390">
        <v>394</v>
      </c>
      <c r="C621" s="390" t="s">
        <v>902</v>
      </c>
      <c r="H621" s="392" t="s">
        <v>902</v>
      </c>
      <c r="J621" s="390">
        <v>1</v>
      </c>
      <c r="K621" s="391" t="s">
        <v>1133</v>
      </c>
      <c r="L621" s="391" t="s">
        <v>1134</v>
      </c>
      <c r="O621" s="391" t="s">
        <v>902</v>
      </c>
      <c r="P621" s="391" t="s">
        <v>1135</v>
      </c>
      <c r="Q621" s="390">
        <v>1</v>
      </c>
      <c r="R621" s="390">
        <v>129</v>
      </c>
      <c r="S621" s="390" t="s">
        <v>1136</v>
      </c>
      <c r="U621" t="str">
        <f t="shared" si="9"/>
        <v>##</v>
      </c>
    </row>
    <row r="622" spans="1:21" ht="13.5" hidden="1">
      <c r="A622" s="390">
        <v>617</v>
      </c>
      <c r="B622" s="390">
        <v>395</v>
      </c>
      <c r="C622" s="390" t="s">
        <v>902</v>
      </c>
      <c r="H622" s="392" t="s">
        <v>902</v>
      </c>
      <c r="J622" s="390">
        <v>2</v>
      </c>
      <c r="K622" s="391" t="s">
        <v>1133</v>
      </c>
      <c r="L622" s="391" t="s">
        <v>1134</v>
      </c>
      <c r="O622" s="391" t="s">
        <v>902</v>
      </c>
      <c r="P622" s="391" t="s">
        <v>1135</v>
      </c>
      <c r="Q622" s="390">
        <v>1</v>
      </c>
      <c r="R622" s="390">
        <v>129</v>
      </c>
      <c r="S622" s="390" t="s">
        <v>1136</v>
      </c>
      <c r="U622" t="str">
        <f t="shared" si="9"/>
        <v>##</v>
      </c>
    </row>
    <row r="623" spans="1:21" ht="13.5" hidden="1">
      <c r="A623" s="390">
        <v>618</v>
      </c>
      <c r="B623" s="390">
        <v>396</v>
      </c>
      <c r="C623" s="390" t="s">
        <v>902</v>
      </c>
      <c r="H623" s="392" t="s">
        <v>902</v>
      </c>
      <c r="J623" s="390">
        <v>3</v>
      </c>
      <c r="K623" s="391" t="s">
        <v>1133</v>
      </c>
      <c r="L623" s="391" t="s">
        <v>1134</v>
      </c>
      <c r="O623" s="391" t="s">
        <v>902</v>
      </c>
      <c r="P623" s="391" t="s">
        <v>1135</v>
      </c>
      <c r="Q623" s="390">
        <v>1</v>
      </c>
      <c r="R623" s="390">
        <v>129</v>
      </c>
      <c r="S623" s="390" t="s">
        <v>1136</v>
      </c>
      <c r="U623" t="str">
        <f t="shared" si="9"/>
        <v>##</v>
      </c>
    </row>
    <row r="624" spans="1:21" ht="13.5" hidden="1">
      <c r="A624" s="390">
        <v>619</v>
      </c>
      <c r="B624" s="390">
        <v>397</v>
      </c>
      <c r="C624" s="390" t="s">
        <v>902</v>
      </c>
      <c r="H624" s="392" t="s">
        <v>902</v>
      </c>
      <c r="J624" s="390">
        <v>4</v>
      </c>
      <c r="K624" s="391" t="s">
        <v>1133</v>
      </c>
      <c r="L624" s="391" t="s">
        <v>1134</v>
      </c>
      <c r="O624" s="391" t="s">
        <v>902</v>
      </c>
      <c r="P624" s="391" t="s">
        <v>1135</v>
      </c>
      <c r="Q624" s="390">
        <v>1</v>
      </c>
      <c r="R624" s="390">
        <v>129</v>
      </c>
      <c r="S624" s="390" t="s">
        <v>1136</v>
      </c>
      <c r="U624" t="str">
        <f t="shared" si="9"/>
        <v>##</v>
      </c>
    </row>
    <row r="625" spans="1:21" ht="13.5" hidden="1">
      <c r="A625" s="390">
        <v>620</v>
      </c>
      <c r="B625" s="390">
        <v>398</v>
      </c>
      <c r="C625" s="390" t="s">
        <v>902</v>
      </c>
      <c r="H625" s="392" t="s">
        <v>902</v>
      </c>
      <c r="J625" s="390">
        <v>5</v>
      </c>
      <c r="K625" s="391" t="s">
        <v>1133</v>
      </c>
      <c r="L625" s="391" t="s">
        <v>1134</v>
      </c>
      <c r="O625" s="391" t="s">
        <v>902</v>
      </c>
      <c r="P625" s="391" t="s">
        <v>1135</v>
      </c>
      <c r="Q625" s="390">
        <v>1</v>
      </c>
      <c r="R625" s="390">
        <v>129</v>
      </c>
      <c r="S625" s="390" t="s">
        <v>1136</v>
      </c>
      <c r="U625" t="str">
        <f t="shared" si="9"/>
        <v>##</v>
      </c>
    </row>
    <row r="626" spans="1:21" ht="13.5" hidden="1">
      <c r="A626" s="390">
        <v>621</v>
      </c>
      <c r="B626" s="390">
        <v>399</v>
      </c>
      <c r="C626" s="390" t="s">
        <v>902</v>
      </c>
      <c r="H626" s="392" t="s">
        <v>902</v>
      </c>
      <c r="J626" s="390">
        <v>7</v>
      </c>
      <c r="K626" s="391" t="s">
        <v>1133</v>
      </c>
      <c r="L626" s="391" t="s">
        <v>1134</v>
      </c>
      <c r="O626" s="391" t="s">
        <v>902</v>
      </c>
      <c r="P626" s="391" t="s">
        <v>1135</v>
      </c>
      <c r="Q626" s="390">
        <v>1</v>
      </c>
      <c r="R626" s="390">
        <v>129</v>
      </c>
      <c r="S626" s="390" t="s">
        <v>1136</v>
      </c>
      <c r="U626" t="str">
        <f t="shared" si="9"/>
        <v>##</v>
      </c>
    </row>
    <row r="627" spans="1:21" ht="13.5" hidden="1">
      <c r="A627" s="390">
        <v>622</v>
      </c>
      <c r="B627" s="390">
        <v>400</v>
      </c>
      <c r="C627" s="390" t="s">
        <v>902</v>
      </c>
      <c r="H627" s="392" t="s">
        <v>902</v>
      </c>
      <c r="J627" s="390">
        <v>7</v>
      </c>
      <c r="K627" s="391" t="s">
        <v>1133</v>
      </c>
      <c r="L627" s="391" t="s">
        <v>1134</v>
      </c>
      <c r="O627" s="391" t="s">
        <v>902</v>
      </c>
      <c r="P627" s="391" t="s">
        <v>1135</v>
      </c>
      <c r="Q627" s="390">
        <v>1</v>
      </c>
      <c r="R627" s="390">
        <v>129</v>
      </c>
      <c r="S627" s="390" t="s">
        <v>1136</v>
      </c>
      <c r="U627" t="str">
        <f t="shared" si="9"/>
        <v>##</v>
      </c>
    </row>
    <row r="628" spans="1:21" ht="13.5" hidden="1">
      <c r="A628" s="390">
        <v>623</v>
      </c>
      <c r="B628" s="390">
        <v>475</v>
      </c>
      <c r="C628" s="390" t="s">
        <v>902</v>
      </c>
      <c r="H628" s="392" t="s">
        <v>902</v>
      </c>
      <c r="J628" s="390" t="s">
        <v>902</v>
      </c>
      <c r="L628" s="391" t="s">
        <v>2332</v>
      </c>
      <c r="O628" s="391" t="s">
        <v>902</v>
      </c>
      <c r="P628" s="391" t="s">
        <v>2333</v>
      </c>
      <c r="Q628" s="390">
        <v>1</v>
      </c>
      <c r="R628" s="390">
        <v>129</v>
      </c>
      <c r="S628" s="390" t="s">
        <v>1136</v>
      </c>
      <c r="U628" t="str">
        <f t="shared" si="9"/>
        <v>##</v>
      </c>
    </row>
    <row r="629" spans="1:21" ht="13.5" hidden="1">
      <c r="A629" s="390">
        <v>624</v>
      </c>
      <c r="B629" s="390">
        <v>256</v>
      </c>
      <c r="C629" s="390" t="s">
        <v>902</v>
      </c>
      <c r="H629" s="392" t="s">
        <v>902</v>
      </c>
      <c r="J629" s="390" t="s">
        <v>902</v>
      </c>
      <c r="K629" s="391" t="s">
        <v>1018</v>
      </c>
      <c r="L629" s="391" t="s">
        <v>1019</v>
      </c>
      <c r="O629" s="391" t="s">
        <v>902</v>
      </c>
      <c r="P629" s="391" t="s">
        <v>1020</v>
      </c>
      <c r="Q629" s="390">
        <v>1</v>
      </c>
      <c r="R629" s="390">
        <v>128</v>
      </c>
      <c r="S629" s="390" t="s">
        <v>1021</v>
      </c>
      <c r="U629" t="str">
        <f t="shared" si="9"/>
        <v>##</v>
      </c>
    </row>
    <row r="630" spans="1:21" ht="13.5" hidden="1">
      <c r="A630" s="390">
        <v>625</v>
      </c>
      <c r="B630" s="390">
        <v>257</v>
      </c>
      <c r="C630" s="390" t="s">
        <v>902</v>
      </c>
      <c r="H630" s="392" t="s">
        <v>902</v>
      </c>
      <c r="J630" s="390" t="s">
        <v>902</v>
      </c>
      <c r="K630" s="391" t="s">
        <v>1018</v>
      </c>
      <c r="L630" s="391" t="s">
        <v>1019</v>
      </c>
      <c r="O630" s="391" t="s">
        <v>902</v>
      </c>
      <c r="P630" s="391" t="s">
        <v>1020</v>
      </c>
      <c r="Q630" s="390">
        <v>1</v>
      </c>
      <c r="R630" s="390">
        <v>128</v>
      </c>
      <c r="S630" s="390" t="s">
        <v>1021</v>
      </c>
      <c r="U630" t="str">
        <f t="shared" si="9"/>
        <v>##</v>
      </c>
    </row>
    <row r="631" spans="1:21" ht="13.5" hidden="1">
      <c r="A631" s="390">
        <v>626</v>
      </c>
      <c r="B631" s="390">
        <v>474</v>
      </c>
      <c r="C631" s="390" t="s">
        <v>902</v>
      </c>
      <c r="H631" s="392" t="s">
        <v>902</v>
      </c>
      <c r="J631" s="390" t="s">
        <v>902</v>
      </c>
      <c r="K631" s="391" t="s">
        <v>2334</v>
      </c>
      <c r="L631" s="391" t="s">
        <v>2334</v>
      </c>
      <c r="O631" s="391" t="s">
        <v>902</v>
      </c>
      <c r="P631" s="391" t="s">
        <v>2266</v>
      </c>
      <c r="Q631" s="390">
        <v>1</v>
      </c>
      <c r="R631" s="390">
        <v>128</v>
      </c>
      <c r="S631" s="390" t="s">
        <v>1021</v>
      </c>
      <c r="U631" t="str">
        <f t="shared" si="9"/>
        <v>##</v>
      </c>
    </row>
    <row r="632" spans="1:21" ht="13.5" hidden="1">
      <c r="A632" s="390">
        <v>627</v>
      </c>
      <c r="B632" s="390">
        <v>367</v>
      </c>
      <c r="C632" s="390" t="s">
        <v>902</v>
      </c>
      <c r="H632" s="392" t="s">
        <v>902</v>
      </c>
      <c r="J632" s="390">
        <v>40</v>
      </c>
      <c r="K632" s="391" t="s">
        <v>1111</v>
      </c>
      <c r="L632" s="391" t="s">
        <v>1112</v>
      </c>
      <c r="O632" s="391" t="s">
        <v>902</v>
      </c>
      <c r="P632" s="391" t="s">
        <v>1020</v>
      </c>
      <c r="Q632" s="390">
        <v>1</v>
      </c>
      <c r="R632" s="390">
        <v>128</v>
      </c>
      <c r="S632" s="390" t="s">
        <v>1021</v>
      </c>
      <c r="U632" t="str">
        <f t="shared" si="9"/>
        <v>##</v>
      </c>
    </row>
    <row r="633" spans="1:21" ht="13.5" hidden="1">
      <c r="A633" s="390">
        <v>628</v>
      </c>
      <c r="B633" s="390">
        <v>377</v>
      </c>
      <c r="C633" s="390" t="s">
        <v>902</v>
      </c>
      <c r="H633" s="392" t="s">
        <v>902</v>
      </c>
      <c r="J633" s="390">
        <v>28</v>
      </c>
      <c r="K633" s="391" t="s">
        <v>1121</v>
      </c>
      <c r="L633" s="391" t="s">
        <v>1122</v>
      </c>
      <c r="O633" s="391" t="s">
        <v>902</v>
      </c>
      <c r="P633" s="391" t="s">
        <v>1020</v>
      </c>
      <c r="Q633" s="390">
        <v>1</v>
      </c>
      <c r="R633" s="390">
        <v>128</v>
      </c>
      <c r="S633" s="390" t="s">
        <v>1021</v>
      </c>
      <c r="U633" t="str">
        <f t="shared" si="9"/>
        <v>##</v>
      </c>
    </row>
    <row r="634" spans="1:21" ht="13.5" hidden="1">
      <c r="A634" s="390">
        <v>629</v>
      </c>
      <c r="B634" s="390">
        <v>422</v>
      </c>
      <c r="C634" s="390" t="s">
        <v>902</v>
      </c>
      <c r="H634" s="392" t="s">
        <v>902</v>
      </c>
      <c r="J634" s="390">
        <v>60</v>
      </c>
      <c r="K634" s="391" t="s">
        <v>1159</v>
      </c>
      <c r="L634" s="391" t="s">
        <v>1159</v>
      </c>
      <c r="O634" s="391" t="s">
        <v>902</v>
      </c>
      <c r="P634" s="391" t="s">
        <v>1160</v>
      </c>
      <c r="Q634" s="390">
        <v>1</v>
      </c>
      <c r="R634" s="390">
        <v>128</v>
      </c>
      <c r="S634" s="390" t="s">
        <v>1021</v>
      </c>
      <c r="U634" t="str">
        <f t="shared" si="9"/>
        <v>##</v>
      </c>
    </row>
    <row r="635" spans="1:21" ht="13.5" hidden="1">
      <c r="A635" s="390">
        <v>630</v>
      </c>
      <c r="B635" s="390">
        <v>293</v>
      </c>
      <c r="C635" s="390" t="s">
        <v>902</v>
      </c>
      <c r="H635" s="392" t="s">
        <v>902</v>
      </c>
      <c r="J635" s="390" t="s">
        <v>902</v>
      </c>
      <c r="K635" s="391" t="s">
        <v>1058</v>
      </c>
      <c r="L635" s="391" t="s">
        <v>1058</v>
      </c>
      <c r="O635" s="391" t="s">
        <v>902</v>
      </c>
      <c r="P635" s="391" t="s">
        <v>2335</v>
      </c>
      <c r="Q635" s="390">
        <v>1</v>
      </c>
      <c r="R635" s="390">
        <v>101</v>
      </c>
      <c r="S635" s="390" t="s">
        <v>1059</v>
      </c>
      <c r="U635" t="str">
        <f t="shared" si="9"/>
        <v>##</v>
      </c>
    </row>
    <row r="636" spans="1:21" ht="13.5" hidden="1">
      <c r="A636" s="390">
        <v>631</v>
      </c>
      <c r="B636" s="390">
        <v>318</v>
      </c>
      <c r="C636" s="390" t="s">
        <v>902</v>
      </c>
      <c r="H636" s="392" t="s">
        <v>902</v>
      </c>
      <c r="J636" s="390" t="s">
        <v>902</v>
      </c>
      <c r="K636" s="391" t="s">
        <v>1072</v>
      </c>
      <c r="L636" s="391" t="s">
        <v>1072</v>
      </c>
      <c r="O636" s="391" t="s">
        <v>902</v>
      </c>
      <c r="P636" s="391" t="s">
        <v>1056</v>
      </c>
      <c r="Q636" s="390">
        <v>1</v>
      </c>
      <c r="R636" s="390">
        <v>101</v>
      </c>
      <c r="S636" s="390" t="s">
        <v>1059</v>
      </c>
      <c r="U636" t="str">
        <f t="shared" si="9"/>
        <v>##</v>
      </c>
    </row>
    <row r="637" spans="1:21" ht="13.5" hidden="1">
      <c r="A637" s="390">
        <v>632</v>
      </c>
      <c r="B637" s="390">
        <v>401</v>
      </c>
      <c r="C637" s="390" t="s">
        <v>902</v>
      </c>
      <c r="H637" s="392" t="s">
        <v>902</v>
      </c>
      <c r="J637" s="390">
        <v>1</v>
      </c>
      <c r="K637" s="391" t="s">
        <v>1137</v>
      </c>
      <c r="L637" s="391" t="s">
        <v>1137</v>
      </c>
      <c r="O637" s="391" t="s">
        <v>902</v>
      </c>
      <c r="P637" s="391" t="s">
        <v>1135</v>
      </c>
      <c r="Q637" s="390">
        <v>1</v>
      </c>
      <c r="R637" s="390">
        <v>130</v>
      </c>
      <c r="S637" s="390" t="s">
        <v>1138</v>
      </c>
      <c r="U637" t="str">
        <f t="shared" si="9"/>
        <v>##</v>
      </c>
    </row>
    <row r="638" spans="1:21" ht="13.5" hidden="1">
      <c r="A638" s="390">
        <v>633</v>
      </c>
      <c r="B638" s="390">
        <v>402</v>
      </c>
      <c r="C638" s="390" t="s">
        <v>902</v>
      </c>
      <c r="H638" s="392" t="s">
        <v>902</v>
      </c>
      <c r="J638" s="390">
        <v>2</v>
      </c>
      <c r="K638" s="391" t="s">
        <v>1137</v>
      </c>
      <c r="L638" s="391" t="s">
        <v>1137</v>
      </c>
      <c r="O638" s="391" t="s">
        <v>902</v>
      </c>
      <c r="P638" s="391" t="s">
        <v>1135</v>
      </c>
      <c r="Q638" s="390">
        <v>1</v>
      </c>
      <c r="R638" s="390">
        <v>130</v>
      </c>
      <c r="S638" s="390" t="s">
        <v>1138</v>
      </c>
      <c r="U638" t="str">
        <f t="shared" si="9"/>
        <v>##</v>
      </c>
    </row>
    <row r="639" spans="1:21" ht="13.5" hidden="1">
      <c r="A639" s="390">
        <v>634</v>
      </c>
      <c r="B639" s="390">
        <v>403</v>
      </c>
      <c r="C639" s="390" t="s">
        <v>902</v>
      </c>
      <c r="H639" s="392" t="s">
        <v>902</v>
      </c>
      <c r="J639" s="390">
        <v>3</v>
      </c>
      <c r="K639" s="391" t="s">
        <v>1137</v>
      </c>
      <c r="L639" s="391" t="s">
        <v>1137</v>
      </c>
      <c r="O639" s="391" t="s">
        <v>902</v>
      </c>
      <c r="P639" s="391" t="s">
        <v>1135</v>
      </c>
      <c r="Q639" s="390">
        <v>1</v>
      </c>
      <c r="R639" s="390">
        <v>130</v>
      </c>
      <c r="S639" s="390" t="s">
        <v>1138</v>
      </c>
      <c r="U639" t="str">
        <f t="shared" si="9"/>
        <v>##</v>
      </c>
    </row>
    <row r="640" spans="1:21" ht="13.5" hidden="1">
      <c r="A640" s="390">
        <v>635</v>
      </c>
      <c r="B640" s="390">
        <v>350</v>
      </c>
      <c r="C640" s="390" t="s">
        <v>902</v>
      </c>
      <c r="H640" s="392" t="s">
        <v>902</v>
      </c>
      <c r="J640" s="390">
        <v>55</v>
      </c>
      <c r="K640" s="391" t="s">
        <v>2336</v>
      </c>
      <c r="L640" s="391" t="s">
        <v>2337</v>
      </c>
      <c r="O640" s="391" t="s">
        <v>902</v>
      </c>
      <c r="U640" t="str">
        <f t="shared" si="9"/>
        <v>##</v>
      </c>
    </row>
    <row r="641" spans="1:21" ht="13.5" hidden="1">
      <c r="A641" s="390">
        <v>636</v>
      </c>
      <c r="B641" s="390">
        <v>351</v>
      </c>
      <c r="C641" s="390" t="s">
        <v>902</v>
      </c>
      <c r="H641" s="392" t="s">
        <v>902</v>
      </c>
      <c r="J641" s="390">
        <v>55</v>
      </c>
      <c r="K641" s="391" t="s">
        <v>2336</v>
      </c>
      <c r="L641" s="391" t="s">
        <v>2337</v>
      </c>
      <c r="O641" s="391" t="s">
        <v>902</v>
      </c>
      <c r="U641" t="str">
        <f t="shared" si="9"/>
        <v>##</v>
      </c>
    </row>
    <row r="642" spans="1:21" ht="13.5" hidden="1">
      <c r="A642" s="390">
        <v>637</v>
      </c>
      <c r="B642" s="390">
        <v>273</v>
      </c>
      <c r="H642" s="392" t="s">
        <v>902</v>
      </c>
      <c r="J642" s="390" t="s">
        <v>902</v>
      </c>
      <c r="O642" s="391" t="s">
        <v>902</v>
      </c>
      <c r="U642" t="str">
        <f t="shared" si="9"/>
        <v>##</v>
      </c>
    </row>
    <row r="643" spans="1:21" ht="13.5" hidden="1">
      <c r="A643" s="390">
        <v>638</v>
      </c>
      <c r="B643" s="390">
        <v>280</v>
      </c>
      <c r="H643" s="392" t="s">
        <v>902</v>
      </c>
      <c r="J643" s="390" t="s">
        <v>902</v>
      </c>
      <c r="U643" t="str">
        <f t="shared" si="9"/>
        <v>##</v>
      </c>
    </row>
    <row r="644" spans="1:21" ht="13.5" hidden="1">
      <c r="A644" s="390">
        <v>639</v>
      </c>
      <c r="B644" s="390">
        <v>281</v>
      </c>
      <c r="H644" s="392" t="s">
        <v>902</v>
      </c>
      <c r="J644" s="390" t="s">
        <v>902</v>
      </c>
      <c r="U644" t="str">
        <f t="shared" si="9"/>
        <v>##</v>
      </c>
    </row>
    <row r="645" spans="1:21" ht="13.5" hidden="1">
      <c r="A645" s="390">
        <v>640</v>
      </c>
      <c r="B645" s="390">
        <v>282</v>
      </c>
      <c r="H645" s="392" t="s">
        <v>902</v>
      </c>
      <c r="J645" s="390" t="s">
        <v>902</v>
      </c>
      <c r="U645" t="str">
        <f t="shared" si="9"/>
        <v>##</v>
      </c>
    </row>
    <row r="646" spans="1:21" ht="13.5" hidden="1">
      <c r="A646" s="390">
        <v>641</v>
      </c>
      <c r="B646" s="390">
        <v>325</v>
      </c>
      <c r="H646" s="392" t="s">
        <v>902</v>
      </c>
      <c r="J646" s="390" t="s">
        <v>902</v>
      </c>
      <c r="U646" t="str">
        <f t="shared" si="9"/>
        <v>##</v>
      </c>
    </row>
    <row r="647" spans="1:21" ht="13.5" hidden="1">
      <c r="A647" s="390">
        <v>642</v>
      </c>
      <c r="B647" s="390">
        <v>349</v>
      </c>
      <c r="H647" s="392" t="s">
        <v>902</v>
      </c>
      <c r="J647" s="390" t="s">
        <v>902</v>
      </c>
      <c r="U647" t="str">
        <f aca="true" t="shared" si="10" ref="U647:U710">IF(C647="","##",IF(C647=C646,"##",""))</f>
        <v>##</v>
      </c>
    </row>
    <row r="648" spans="1:21" ht="13.5" hidden="1">
      <c r="A648" s="390">
        <v>643</v>
      </c>
      <c r="B648" s="390">
        <v>352</v>
      </c>
      <c r="H648" s="392" t="s">
        <v>902</v>
      </c>
      <c r="J648" s="390" t="s">
        <v>902</v>
      </c>
      <c r="U648" t="str">
        <f t="shared" si="10"/>
        <v>##</v>
      </c>
    </row>
    <row r="649" spans="1:21" ht="13.5" hidden="1">
      <c r="A649" s="390">
        <v>644</v>
      </c>
      <c r="B649" s="390">
        <v>375</v>
      </c>
      <c r="H649" s="392" t="s">
        <v>902</v>
      </c>
      <c r="J649" s="390" t="s">
        <v>902</v>
      </c>
      <c r="U649" t="str">
        <f t="shared" si="10"/>
        <v>##</v>
      </c>
    </row>
    <row r="650" spans="1:21" ht="13.5" hidden="1">
      <c r="A650" s="390">
        <v>645</v>
      </c>
      <c r="B650" s="390">
        <v>376</v>
      </c>
      <c r="H650" s="392" t="s">
        <v>902</v>
      </c>
      <c r="J650" s="390" t="s">
        <v>902</v>
      </c>
      <c r="U650" t="str">
        <f t="shared" si="10"/>
        <v>##</v>
      </c>
    </row>
    <row r="651" spans="1:21" ht="13.5" hidden="1">
      <c r="A651" s="390">
        <v>646</v>
      </c>
      <c r="B651" s="390">
        <v>412</v>
      </c>
      <c r="H651" s="392" t="s">
        <v>902</v>
      </c>
      <c r="J651" s="390" t="s">
        <v>902</v>
      </c>
      <c r="U651" t="str">
        <f t="shared" si="10"/>
        <v>##</v>
      </c>
    </row>
    <row r="652" spans="1:21" ht="13.5" hidden="1">
      <c r="A652" s="390">
        <v>647</v>
      </c>
      <c r="B652" s="390">
        <v>413</v>
      </c>
      <c r="H652" s="392" t="s">
        <v>902</v>
      </c>
      <c r="J652" s="390" t="s">
        <v>902</v>
      </c>
      <c r="U652" t="str">
        <f t="shared" si="10"/>
        <v>##</v>
      </c>
    </row>
    <row r="653" spans="1:21" ht="13.5" hidden="1">
      <c r="A653" s="390">
        <v>648</v>
      </c>
      <c r="H653" s="392" t="s">
        <v>902</v>
      </c>
      <c r="J653" s="390" t="s">
        <v>902</v>
      </c>
      <c r="U653" t="str">
        <f t="shared" si="10"/>
        <v>##</v>
      </c>
    </row>
    <row r="654" spans="1:21" ht="13.5" hidden="1">
      <c r="A654" s="390">
        <v>649</v>
      </c>
      <c r="H654" s="392" t="s">
        <v>902</v>
      </c>
      <c r="J654" s="390" t="s">
        <v>902</v>
      </c>
      <c r="U654" t="str">
        <f t="shared" si="10"/>
        <v>##</v>
      </c>
    </row>
    <row r="655" spans="1:21" ht="13.5" hidden="1">
      <c r="A655" s="390">
        <v>650</v>
      </c>
      <c r="H655" s="392" t="s">
        <v>902</v>
      </c>
      <c r="J655" s="390" t="s">
        <v>902</v>
      </c>
      <c r="U655" t="str">
        <f t="shared" si="10"/>
        <v>##</v>
      </c>
    </row>
    <row r="656" spans="1:21" ht="13.5" hidden="1">
      <c r="A656" s="390">
        <v>651</v>
      </c>
      <c r="H656" s="392" t="s">
        <v>902</v>
      </c>
      <c r="J656" s="390" t="s">
        <v>902</v>
      </c>
      <c r="U656" t="str">
        <f t="shared" si="10"/>
        <v>##</v>
      </c>
    </row>
    <row r="657" spans="1:21" ht="13.5" hidden="1">
      <c r="A657" s="390">
        <v>652</v>
      </c>
      <c r="H657" s="392" t="s">
        <v>902</v>
      </c>
      <c r="J657" s="390" t="s">
        <v>902</v>
      </c>
      <c r="U657" t="str">
        <f t="shared" si="10"/>
        <v>##</v>
      </c>
    </row>
    <row r="658" spans="1:21" ht="13.5" hidden="1">
      <c r="A658" s="390">
        <v>653</v>
      </c>
      <c r="H658" s="392" t="s">
        <v>902</v>
      </c>
      <c r="J658" s="390" t="s">
        <v>902</v>
      </c>
      <c r="U658" t="str">
        <f t="shared" si="10"/>
        <v>##</v>
      </c>
    </row>
    <row r="659" spans="1:21" ht="13.5" hidden="1">
      <c r="A659" s="390">
        <v>654</v>
      </c>
      <c r="H659" s="392" t="s">
        <v>902</v>
      </c>
      <c r="J659" s="390" t="s">
        <v>902</v>
      </c>
      <c r="U659" t="str">
        <f t="shared" si="10"/>
        <v>##</v>
      </c>
    </row>
    <row r="660" spans="1:21" ht="13.5" hidden="1">
      <c r="A660" s="390">
        <v>655</v>
      </c>
      <c r="H660" s="392" t="s">
        <v>902</v>
      </c>
      <c r="J660" s="390" t="s">
        <v>902</v>
      </c>
      <c r="U660" t="str">
        <f t="shared" si="10"/>
        <v>##</v>
      </c>
    </row>
    <row r="661" spans="1:21" ht="13.5" hidden="1">
      <c r="A661" s="390">
        <v>656</v>
      </c>
      <c r="H661" s="392" t="s">
        <v>902</v>
      </c>
      <c r="J661" s="390" t="s">
        <v>902</v>
      </c>
      <c r="U661" t="str">
        <f t="shared" si="10"/>
        <v>##</v>
      </c>
    </row>
    <row r="662" spans="1:21" ht="13.5" hidden="1">
      <c r="A662" s="390">
        <v>657</v>
      </c>
      <c r="H662" s="392" t="s">
        <v>902</v>
      </c>
      <c r="J662" s="390" t="s">
        <v>902</v>
      </c>
      <c r="U662" t="str">
        <f t="shared" si="10"/>
        <v>##</v>
      </c>
    </row>
    <row r="663" spans="1:21" ht="13.5" hidden="1">
      <c r="A663" s="390">
        <v>658</v>
      </c>
      <c r="H663" s="392" t="s">
        <v>902</v>
      </c>
      <c r="J663" s="390" t="s">
        <v>902</v>
      </c>
      <c r="U663" t="str">
        <f t="shared" si="10"/>
        <v>##</v>
      </c>
    </row>
    <row r="664" spans="1:21" ht="13.5" hidden="1">
      <c r="A664" s="390">
        <v>659</v>
      </c>
      <c r="H664" s="392" t="s">
        <v>902</v>
      </c>
      <c r="J664" s="390" t="s">
        <v>902</v>
      </c>
      <c r="U664" t="str">
        <f t="shared" si="10"/>
        <v>##</v>
      </c>
    </row>
    <row r="665" spans="1:21" ht="13.5" hidden="1">
      <c r="A665" s="390">
        <v>660</v>
      </c>
      <c r="H665" s="392" t="s">
        <v>902</v>
      </c>
      <c r="J665" s="390" t="s">
        <v>902</v>
      </c>
      <c r="U665" t="str">
        <f t="shared" si="10"/>
        <v>##</v>
      </c>
    </row>
    <row r="666" spans="1:21" ht="13.5" hidden="1">
      <c r="A666" s="390">
        <v>661</v>
      </c>
      <c r="U666" t="str">
        <f t="shared" si="10"/>
        <v>##</v>
      </c>
    </row>
    <row r="667" spans="1:21" ht="13.5" hidden="1">
      <c r="A667" s="390">
        <v>662</v>
      </c>
      <c r="U667" t="str">
        <f t="shared" si="10"/>
        <v>##</v>
      </c>
    </row>
    <row r="668" spans="1:21" ht="13.5" hidden="1">
      <c r="A668" s="390">
        <v>663</v>
      </c>
      <c r="U668" t="str">
        <f t="shared" si="10"/>
        <v>##</v>
      </c>
    </row>
    <row r="669" spans="1:21" ht="13.5" hidden="1">
      <c r="A669" s="390">
        <v>664</v>
      </c>
      <c r="U669" t="str">
        <f t="shared" si="10"/>
        <v>##</v>
      </c>
    </row>
    <row r="670" spans="1:21" ht="13.5" hidden="1">
      <c r="A670" s="390">
        <v>665</v>
      </c>
      <c r="U670" t="str">
        <f t="shared" si="10"/>
        <v>##</v>
      </c>
    </row>
    <row r="671" spans="1:21" ht="13.5" hidden="1">
      <c r="A671" s="390">
        <v>666</v>
      </c>
      <c r="U671" t="str">
        <f t="shared" si="10"/>
        <v>##</v>
      </c>
    </row>
    <row r="672" spans="1:21" ht="13.5" hidden="1">
      <c r="A672" s="390">
        <v>667</v>
      </c>
      <c r="U672" t="str">
        <f t="shared" si="10"/>
        <v>##</v>
      </c>
    </row>
    <row r="673" spans="1:21" ht="13.5" hidden="1">
      <c r="A673" s="390">
        <v>668</v>
      </c>
      <c r="U673" t="str">
        <f t="shared" si="10"/>
        <v>##</v>
      </c>
    </row>
    <row r="674" spans="1:21" ht="13.5" hidden="1">
      <c r="A674" s="390">
        <v>669</v>
      </c>
      <c r="U674" t="str">
        <f t="shared" si="10"/>
        <v>##</v>
      </c>
    </row>
    <row r="675" spans="1:21" ht="13.5" hidden="1">
      <c r="A675" s="390">
        <v>670</v>
      </c>
      <c r="U675" t="str">
        <f t="shared" si="10"/>
        <v>##</v>
      </c>
    </row>
    <row r="676" spans="1:21" ht="13.5" hidden="1">
      <c r="A676" s="390">
        <v>671</v>
      </c>
      <c r="U676" t="str">
        <f t="shared" si="10"/>
        <v>##</v>
      </c>
    </row>
    <row r="677" spans="1:21" ht="13.5" hidden="1">
      <c r="A677" s="390">
        <v>672</v>
      </c>
      <c r="U677" t="str">
        <f t="shared" si="10"/>
        <v>##</v>
      </c>
    </row>
    <row r="678" spans="1:21" ht="13.5" hidden="1">
      <c r="A678" s="390">
        <v>673</v>
      </c>
      <c r="U678" t="str">
        <f t="shared" si="10"/>
        <v>##</v>
      </c>
    </row>
    <row r="679" spans="1:21" ht="13.5" hidden="1">
      <c r="A679" s="390">
        <v>674</v>
      </c>
      <c r="U679" t="str">
        <f t="shared" si="10"/>
        <v>##</v>
      </c>
    </row>
    <row r="680" spans="1:21" ht="13.5" hidden="1">
      <c r="A680" s="390">
        <v>675</v>
      </c>
      <c r="U680" t="str">
        <f t="shared" si="10"/>
        <v>##</v>
      </c>
    </row>
    <row r="681" spans="1:21" ht="13.5" hidden="1">
      <c r="A681" s="390">
        <v>676</v>
      </c>
      <c r="U681" t="str">
        <f t="shared" si="10"/>
        <v>##</v>
      </c>
    </row>
    <row r="682" spans="1:21" ht="13.5" hidden="1">
      <c r="A682" s="390">
        <v>677</v>
      </c>
      <c r="U682" t="str">
        <f t="shared" si="10"/>
        <v>##</v>
      </c>
    </row>
    <row r="683" spans="1:21" ht="13.5" hidden="1">
      <c r="A683" s="390">
        <v>678</v>
      </c>
      <c r="U683" t="str">
        <f t="shared" si="10"/>
        <v>##</v>
      </c>
    </row>
    <row r="684" spans="1:21" ht="13.5" hidden="1">
      <c r="A684" s="390">
        <v>679</v>
      </c>
      <c r="U684" t="str">
        <f t="shared" si="10"/>
        <v>##</v>
      </c>
    </row>
    <row r="685" spans="1:21" ht="13.5" hidden="1">
      <c r="A685" s="390">
        <v>680</v>
      </c>
      <c r="U685" t="str">
        <f t="shared" si="10"/>
        <v>##</v>
      </c>
    </row>
    <row r="686" spans="1:21" ht="13.5" hidden="1">
      <c r="A686" s="390">
        <v>681</v>
      </c>
      <c r="B686" s="390">
        <v>498</v>
      </c>
      <c r="H686" s="392" t="s">
        <v>902</v>
      </c>
      <c r="J686" s="390" t="s">
        <v>902</v>
      </c>
      <c r="S686" s="390" t="s">
        <v>902</v>
      </c>
      <c r="U686" t="str">
        <f t="shared" si="10"/>
        <v>##</v>
      </c>
    </row>
    <row r="687" spans="1:21" ht="13.5" hidden="1">
      <c r="A687" s="390">
        <v>682</v>
      </c>
      <c r="B687" s="390">
        <v>274</v>
      </c>
      <c r="H687" s="392" t="s">
        <v>902</v>
      </c>
      <c r="J687" s="390" t="s">
        <v>902</v>
      </c>
      <c r="K687" s="391" t="s">
        <v>1043</v>
      </c>
      <c r="L687" s="391" t="s">
        <v>1044</v>
      </c>
      <c r="P687" s="391" t="s">
        <v>1002</v>
      </c>
      <c r="Q687" s="390">
        <v>1</v>
      </c>
      <c r="R687" s="390">
        <v>200</v>
      </c>
      <c r="S687" s="390" t="s">
        <v>1045</v>
      </c>
      <c r="U687" t="str">
        <f t="shared" si="10"/>
        <v>##</v>
      </c>
    </row>
    <row r="688" spans="1:21" ht="13.5" hidden="1">
      <c r="A688" s="390">
        <v>683</v>
      </c>
      <c r="B688" s="390">
        <v>500</v>
      </c>
      <c r="H688" s="392" t="s">
        <v>902</v>
      </c>
      <c r="J688" s="390" t="s">
        <v>902</v>
      </c>
      <c r="S688" s="390" t="s">
        <v>902</v>
      </c>
      <c r="U688" t="str">
        <f t="shared" si="10"/>
        <v>##</v>
      </c>
    </row>
    <row r="689" spans="1:21" ht="13.5" hidden="1">
      <c r="A689" s="390">
        <v>684</v>
      </c>
      <c r="B689" s="390">
        <v>388</v>
      </c>
      <c r="H689" s="392" t="s">
        <v>902</v>
      </c>
      <c r="J689" s="390" t="s">
        <v>902</v>
      </c>
      <c r="K689" s="391" t="s">
        <v>2338</v>
      </c>
      <c r="L689" s="391" t="s">
        <v>2338</v>
      </c>
      <c r="P689" s="391" t="s">
        <v>170</v>
      </c>
      <c r="Q689" s="390">
        <v>1</v>
      </c>
      <c r="R689" s="390">
        <v>200</v>
      </c>
      <c r="S689" s="390" t="s">
        <v>1045</v>
      </c>
      <c r="U689" t="str">
        <f t="shared" si="10"/>
        <v>##</v>
      </c>
    </row>
    <row r="690" spans="1:21" ht="13.5" hidden="1">
      <c r="A690" s="390">
        <v>685</v>
      </c>
      <c r="B690" s="390">
        <v>389</v>
      </c>
      <c r="H690" s="392" t="s">
        <v>902</v>
      </c>
      <c r="J690" s="390" t="s">
        <v>902</v>
      </c>
      <c r="K690" s="391" t="s">
        <v>2338</v>
      </c>
      <c r="L690" s="391" t="s">
        <v>2338</v>
      </c>
      <c r="P690" s="391" t="s">
        <v>170</v>
      </c>
      <c r="Q690" s="390">
        <v>1</v>
      </c>
      <c r="R690" s="390">
        <v>200</v>
      </c>
      <c r="S690" s="390" t="s">
        <v>1045</v>
      </c>
      <c r="U690" t="str">
        <f t="shared" si="10"/>
        <v>##</v>
      </c>
    </row>
    <row r="691" spans="1:21" ht="13.5" hidden="1">
      <c r="A691" s="390">
        <v>686</v>
      </c>
      <c r="B691" s="390">
        <v>503</v>
      </c>
      <c r="H691" s="392" t="s">
        <v>902</v>
      </c>
      <c r="J691" s="390" t="s">
        <v>902</v>
      </c>
      <c r="S691" s="390" t="s">
        <v>902</v>
      </c>
      <c r="U691" t="str">
        <f t="shared" si="10"/>
        <v>##</v>
      </c>
    </row>
    <row r="692" spans="1:21" ht="13.5" hidden="1">
      <c r="A692" s="390">
        <v>687</v>
      </c>
      <c r="B692" s="390">
        <v>438</v>
      </c>
      <c r="H692" s="392" t="s">
        <v>902</v>
      </c>
      <c r="J692" s="390" t="s">
        <v>902</v>
      </c>
      <c r="K692" s="391" t="s">
        <v>1172</v>
      </c>
      <c r="L692" s="391" t="s">
        <v>1173</v>
      </c>
      <c r="Q692" s="390">
        <v>1</v>
      </c>
      <c r="R692" s="390">
        <v>200</v>
      </c>
      <c r="S692" s="390" t="s">
        <v>1045</v>
      </c>
      <c r="U692" t="str">
        <f t="shared" si="10"/>
        <v>##</v>
      </c>
    </row>
    <row r="693" spans="1:21" ht="13.5" hidden="1">
      <c r="A693" s="390">
        <v>688</v>
      </c>
      <c r="B693" s="390">
        <v>439</v>
      </c>
      <c r="H693" s="392" t="s">
        <v>902</v>
      </c>
      <c r="J693" s="390" t="s">
        <v>902</v>
      </c>
      <c r="S693" s="390" t="s">
        <v>902</v>
      </c>
      <c r="U693" t="str">
        <f t="shared" si="10"/>
        <v>##</v>
      </c>
    </row>
    <row r="694" spans="1:21" ht="13.5" hidden="1">
      <c r="A694" s="390">
        <v>689</v>
      </c>
      <c r="B694" s="390">
        <v>440</v>
      </c>
      <c r="H694" s="392" t="s">
        <v>902</v>
      </c>
      <c r="J694" s="390" t="s">
        <v>902</v>
      </c>
      <c r="K694" s="391" t="s">
        <v>2339</v>
      </c>
      <c r="L694" s="391" t="s">
        <v>2340</v>
      </c>
      <c r="P694" s="391" t="s">
        <v>2283</v>
      </c>
      <c r="Q694" s="390">
        <v>1</v>
      </c>
      <c r="R694" s="390">
        <v>200</v>
      </c>
      <c r="S694" s="390" t="s">
        <v>1045</v>
      </c>
      <c r="U694" t="str">
        <f t="shared" si="10"/>
        <v>##</v>
      </c>
    </row>
    <row r="695" spans="1:21" ht="13.5" hidden="1">
      <c r="A695" s="390">
        <v>690</v>
      </c>
      <c r="B695" s="390">
        <v>507</v>
      </c>
      <c r="H695" s="392" t="s">
        <v>902</v>
      </c>
      <c r="J695" s="390" t="s">
        <v>902</v>
      </c>
      <c r="S695" s="390" t="s">
        <v>902</v>
      </c>
      <c r="U695" t="str">
        <f t="shared" si="10"/>
        <v>##</v>
      </c>
    </row>
    <row r="696" spans="1:21" ht="13.5" hidden="1">
      <c r="A696" s="390">
        <v>691</v>
      </c>
      <c r="B696" s="390">
        <v>508</v>
      </c>
      <c r="H696" s="392" t="s">
        <v>902</v>
      </c>
      <c r="J696" s="390" t="s">
        <v>902</v>
      </c>
      <c r="S696" s="390" t="s">
        <v>902</v>
      </c>
      <c r="U696" t="str">
        <f t="shared" si="10"/>
        <v>##</v>
      </c>
    </row>
    <row r="697" spans="1:21" ht="13.5" hidden="1">
      <c r="A697" s="390">
        <v>692</v>
      </c>
      <c r="B697" s="390">
        <v>509</v>
      </c>
      <c r="H697" s="392" t="s">
        <v>902</v>
      </c>
      <c r="J697" s="390" t="s">
        <v>902</v>
      </c>
      <c r="K697" s="391" t="s">
        <v>1187</v>
      </c>
      <c r="L697" s="391" t="s">
        <v>1187</v>
      </c>
      <c r="P697" s="391" t="s">
        <v>2341</v>
      </c>
      <c r="R697" s="390">
        <v>200</v>
      </c>
      <c r="S697" s="390" t="s">
        <v>1045</v>
      </c>
      <c r="U697" t="str">
        <f t="shared" si="10"/>
        <v>##</v>
      </c>
    </row>
    <row r="698" spans="1:21" ht="13.5" hidden="1">
      <c r="A698" s="390">
        <v>693</v>
      </c>
      <c r="B698" s="390">
        <v>510</v>
      </c>
      <c r="H698" s="392" t="s">
        <v>902</v>
      </c>
      <c r="J698" s="390" t="s">
        <v>902</v>
      </c>
      <c r="K698" s="391" t="s">
        <v>1189</v>
      </c>
      <c r="L698" s="391" t="s">
        <v>1189</v>
      </c>
      <c r="P698" s="391" t="s">
        <v>2341</v>
      </c>
      <c r="R698" s="390">
        <v>200</v>
      </c>
      <c r="S698" s="390" t="s">
        <v>1045</v>
      </c>
      <c r="U698" t="str">
        <f t="shared" si="10"/>
        <v>##</v>
      </c>
    </row>
    <row r="699" spans="1:21" ht="13.5" hidden="1">
      <c r="A699" s="390">
        <v>694</v>
      </c>
      <c r="B699" s="390">
        <v>511</v>
      </c>
      <c r="H699" s="392" t="s">
        <v>902</v>
      </c>
      <c r="J699" s="390" t="s">
        <v>902</v>
      </c>
      <c r="K699" s="391" t="s">
        <v>1190</v>
      </c>
      <c r="L699" s="391" t="s">
        <v>1190</v>
      </c>
      <c r="P699" s="391" t="s">
        <v>2341</v>
      </c>
      <c r="R699" s="390">
        <v>200</v>
      </c>
      <c r="S699" s="390" t="s">
        <v>1045</v>
      </c>
      <c r="U699" t="str">
        <f t="shared" si="10"/>
        <v>##</v>
      </c>
    </row>
    <row r="700" spans="1:21" ht="13.5" hidden="1">
      <c r="A700" s="390">
        <v>695</v>
      </c>
      <c r="B700" s="390">
        <v>512</v>
      </c>
      <c r="H700" s="392" t="s">
        <v>902</v>
      </c>
      <c r="J700" s="390" t="s">
        <v>902</v>
      </c>
      <c r="K700" s="391" t="s">
        <v>1191</v>
      </c>
      <c r="L700" s="391" t="s">
        <v>1191</v>
      </c>
      <c r="R700" s="390">
        <v>200</v>
      </c>
      <c r="S700" s="390" t="s">
        <v>1045</v>
      </c>
      <c r="U700" t="str">
        <f t="shared" si="10"/>
        <v>##</v>
      </c>
    </row>
    <row r="701" spans="1:21" ht="13.5" hidden="1">
      <c r="A701" s="390">
        <v>696</v>
      </c>
      <c r="B701" s="390">
        <v>513</v>
      </c>
      <c r="H701" s="392" t="s">
        <v>902</v>
      </c>
      <c r="J701" s="390" t="s">
        <v>902</v>
      </c>
      <c r="K701" s="391" t="s">
        <v>1192</v>
      </c>
      <c r="L701" s="391" t="s">
        <v>1192</v>
      </c>
      <c r="R701" s="390">
        <v>200</v>
      </c>
      <c r="S701" s="390" t="s">
        <v>1045</v>
      </c>
      <c r="U701" t="str">
        <f t="shared" si="10"/>
        <v>##</v>
      </c>
    </row>
    <row r="702" spans="1:21" ht="13.5" hidden="1">
      <c r="A702" s="390">
        <v>697</v>
      </c>
      <c r="B702" s="390">
        <v>514</v>
      </c>
      <c r="H702" s="392" t="s">
        <v>902</v>
      </c>
      <c r="J702" s="390" t="s">
        <v>902</v>
      </c>
      <c r="K702" s="391" t="s">
        <v>1193</v>
      </c>
      <c r="L702" s="391" t="s">
        <v>1193</v>
      </c>
      <c r="R702" s="390">
        <v>200</v>
      </c>
      <c r="S702" s="390" t="s">
        <v>1045</v>
      </c>
      <c r="U702" t="str">
        <f t="shared" si="10"/>
        <v>##</v>
      </c>
    </row>
    <row r="703" spans="1:21" ht="13.5" hidden="1">
      <c r="A703" s="390">
        <v>698</v>
      </c>
      <c r="B703" s="390">
        <v>515</v>
      </c>
      <c r="H703" s="392" t="s">
        <v>902</v>
      </c>
      <c r="J703" s="390" t="s">
        <v>902</v>
      </c>
      <c r="K703" s="391" t="s">
        <v>1194</v>
      </c>
      <c r="L703" s="391" t="s">
        <v>1195</v>
      </c>
      <c r="P703" s="391" t="s">
        <v>2341</v>
      </c>
      <c r="R703" s="390">
        <v>200</v>
      </c>
      <c r="S703" s="390" t="s">
        <v>1045</v>
      </c>
      <c r="U703" t="str">
        <f t="shared" si="10"/>
        <v>##</v>
      </c>
    </row>
    <row r="704" spans="1:21" ht="13.5" hidden="1">
      <c r="A704" s="390">
        <v>699</v>
      </c>
      <c r="B704" s="390">
        <v>516</v>
      </c>
      <c r="H704" s="392" t="s">
        <v>902</v>
      </c>
      <c r="J704" s="390" t="s">
        <v>902</v>
      </c>
      <c r="K704" s="391" t="s">
        <v>1194</v>
      </c>
      <c r="L704" s="391" t="s">
        <v>1195</v>
      </c>
      <c r="P704" s="391" t="s">
        <v>2341</v>
      </c>
      <c r="R704" s="390">
        <v>200</v>
      </c>
      <c r="S704" s="390" t="s">
        <v>1045</v>
      </c>
      <c r="U704" t="str">
        <f t="shared" si="10"/>
        <v>##</v>
      </c>
    </row>
    <row r="705" spans="1:21" ht="13.5" hidden="1">
      <c r="A705" s="390">
        <v>700</v>
      </c>
      <c r="B705" s="390">
        <v>517</v>
      </c>
      <c r="H705" s="392" t="s">
        <v>902</v>
      </c>
      <c r="J705" s="390" t="s">
        <v>902</v>
      </c>
      <c r="K705" s="391" t="s">
        <v>1194</v>
      </c>
      <c r="L705" s="391" t="s">
        <v>1195</v>
      </c>
      <c r="P705" s="391" t="s">
        <v>2341</v>
      </c>
      <c r="R705" s="390">
        <v>200</v>
      </c>
      <c r="S705" s="390" t="s">
        <v>1045</v>
      </c>
      <c r="U705" t="str">
        <f t="shared" si="10"/>
        <v>##</v>
      </c>
    </row>
    <row r="706" spans="1:21" ht="13.5" hidden="1">
      <c r="A706" s="390">
        <v>701</v>
      </c>
      <c r="B706" s="390">
        <v>518</v>
      </c>
      <c r="H706" s="392" t="s">
        <v>902</v>
      </c>
      <c r="J706" s="390" t="s">
        <v>902</v>
      </c>
      <c r="K706" s="391" t="s">
        <v>1194</v>
      </c>
      <c r="L706" s="391" t="s">
        <v>1195</v>
      </c>
      <c r="P706" s="391" t="s">
        <v>2341</v>
      </c>
      <c r="R706" s="390">
        <v>200</v>
      </c>
      <c r="S706" s="390" t="s">
        <v>1045</v>
      </c>
      <c r="U706" t="str">
        <f t="shared" si="10"/>
        <v>##</v>
      </c>
    </row>
    <row r="707" spans="1:21" ht="13.5" hidden="1">
      <c r="A707" s="390">
        <v>702</v>
      </c>
      <c r="B707" s="390">
        <v>519</v>
      </c>
      <c r="H707" s="392" t="s">
        <v>902</v>
      </c>
      <c r="J707" s="390" t="s">
        <v>902</v>
      </c>
      <c r="K707" s="391" t="s">
        <v>1194</v>
      </c>
      <c r="L707" s="391" t="s">
        <v>1195</v>
      </c>
      <c r="P707" s="391" t="s">
        <v>2341</v>
      </c>
      <c r="R707" s="390">
        <v>200</v>
      </c>
      <c r="S707" s="390" t="s">
        <v>1045</v>
      </c>
      <c r="U707" t="str">
        <f t="shared" si="10"/>
        <v>##</v>
      </c>
    </row>
    <row r="708" spans="1:21" ht="13.5" hidden="1">
      <c r="A708" s="390">
        <v>703</v>
      </c>
      <c r="B708" s="390">
        <v>520</v>
      </c>
      <c r="H708" s="392" t="s">
        <v>902</v>
      </c>
      <c r="J708" s="390" t="s">
        <v>902</v>
      </c>
      <c r="K708" s="391" t="s">
        <v>1194</v>
      </c>
      <c r="L708" s="391" t="s">
        <v>1195</v>
      </c>
      <c r="P708" s="391" t="s">
        <v>2341</v>
      </c>
      <c r="R708" s="390">
        <v>200</v>
      </c>
      <c r="S708" s="390" t="s">
        <v>1045</v>
      </c>
      <c r="U708" t="str">
        <f t="shared" si="10"/>
        <v>##</v>
      </c>
    </row>
    <row r="709" spans="1:21" ht="13.5" hidden="1">
      <c r="A709" s="390">
        <v>704</v>
      </c>
      <c r="B709" s="390">
        <v>521</v>
      </c>
      <c r="H709" s="392" t="s">
        <v>902</v>
      </c>
      <c r="J709" s="390" t="s">
        <v>902</v>
      </c>
      <c r="K709" s="391" t="s">
        <v>1196</v>
      </c>
      <c r="L709" s="391" t="s">
        <v>1196</v>
      </c>
      <c r="P709" s="391" t="s">
        <v>1197</v>
      </c>
      <c r="R709" s="390">
        <v>200</v>
      </c>
      <c r="S709" s="390" t="s">
        <v>1045</v>
      </c>
      <c r="U709" t="str">
        <f t="shared" si="10"/>
        <v>##</v>
      </c>
    </row>
    <row r="710" spans="1:21" ht="13.5" hidden="1">
      <c r="A710" s="390">
        <v>705</v>
      </c>
      <c r="B710" s="390">
        <v>522</v>
      </c>
      <c r="H710" s="392" t="s">
        <v>902</v>
      </c>
      <c r="J710" s="390" t="s">
        <v>902</v>
      </c>
      <c r="K710" s="391" t="s">
        <v>1196</v>
      </c>
      <c r="L710" s="391" t="s">
        <v>1196</v>
      </c>
      <c r="P710" s="391" t="s">
        <v>1197</v>
      </c>
      <c r="R710" s="390">
        <v>200</v>
      </c>
      <c r="S710" s="390" t="s">
        <v>1045</v>
      </c>
      <c r="U710" t="str">
        <f t="shared" si="10"/>
        <v>##</v>
      </c>
    </row>
    <row r="711" spans="1:21" ht="13.5" hidden="1">
      <c r="A711" s="390">
        <v>706</v>
      </c>
      <c r="B711" s="390">
        <v>523</v>
      </c>
      <c r="H711" s="392" t="s">
        <v>902</v>
      </c>
      <c r="J711" s="390" t="s">
        <v>902</v>
      </c>
      <c r="K711" s="391" t="s">
        <v>1196</v>
      </c>
      <c r="L711" s="391" t="s">
        <v>1196</v>
      </c>
      <c r="P711" s="391" t="s">
        <v>1197</v>
      </c>
      <c r="R711" s="390">
        <v>200</v>
      </c>
      <c r="S711" s="390" t="s">
        <v>1045</v>
      </c>
      <c r="U711" t="str">
        <f aca="true" t="shared" si="11" ref="U711:U762">IF(C711="","##",IF(C711=C710,"##",""))</f>
        <v>##</v>
      </c>
    </row>
    <row r="712" spans="1:21" ht="13.5" hidden="1">
      <c r="A712" s="390">
        <v>707</v>
      </c>
      <c r="B712" s="390">
        <v>524</v>
      </c>
      <c r="H712" s="392" t="s">
        <v>902</v>
      </c>
      <c r="J712" s="390" t="s">
        <v>902</v>
      </c>
      <c r="K712" s="391" t="s">
        <v>1196</v>
      </c>
      <c r="L712" s="391" t="s">
        <v>1196</v>
      </c>
      <c r="P712" s="391" t="s">
        <v>1197</v>
      </c>
      <c r="R712" s="390">
        <v>200</v>
      </c>
      <c r="S712" s="390" t="s">
        <v>1045</v>
      </c>
      <c r="U712" t="str">
        <f t="shared" si="11"/>
        <v>##</v>
      </c>
    </row>
    <row r="713" spans="1:21" ht="13.5" hidden="1">
      <c r="A713" s="390">
        <v>708</v>
      </c>
      <c r="B713" s="390">
        <v>525</v>
      </c>
      <c r="H713" s="392" t="s">
        <v>902</v>
      </c>
      <c r="J713" s="390" t="s">
        <v>902</v>
      </c>
      <c r="K713" s="391" t="s">
        <v>1196</v>
      </c>
      <c r="L713" s="391" t="s">
        <v>1196</v>
      </c>
      <c r="P713" s="391" t="s">
        <v>1197</v>
      </c>
      <c r="R713" s="390">
        <v>200</v>
      </c>
      <c r="S713" s="390" t="s">
        <v>1045</v>
      </c>
      <c r="U713" t="str">
        <f t="shared" si="11"/>
        <v>##</v>
      </c>
    </row>
    <row r="714" spans="1:21" ht="13.5" hidden="1">
      <c r="A714" s="390">
        <v>709</v>
      </c>
      <c r="B714" s="390">
        <v>526</v>
      </c>
      <c r="H714" s="392" t="s">
        <v>902</v>
      </c>
      <c r="J714" s="390" t="s">
        <v>902</v>
      </c>
      <c r="K714" s="391" t="s">
        <v>2342</v>
      </c>
      <c r="L714" s="391" t="s">
        <v>1198</v>
      </c>
      <c r="P714" s="391" t="s">
        <v>2343</v>
      </c>
      <c r="R714" s="390">
        <v>200</v>
      </c>
      <c r="S714" s="390" t="s">
        <v>1045</v>
      </c>
      <c r="U714" t="str">
        <f t="shared" si="11"/>
        <v>##</v>
      </c>
    </row>
    <row r="715" spans="1:21" ht="13.5" hidden="1">
      <c r="A715" s="390">
        <v>710</v>
      </c>
      <c r="B715" s="390">
        <v>527</v>
      </c>
      <c r="H715" s="392" t="s">
        <v>902</v>
      </c>
      <c r="J715" s="390" t="s">
        <v>902</v>
      </c>
      <c r="K715" s="391" t="s">
        <v>2342</v>
      </c>
      <c r="L715" s="391" t="s">
        <v>1198</v>
      </c>
      <c r="P715" s="391" t="s">
        <v>2343</v>
      </c>
      <c r="R715" s="390">
        <v>200</v>
      </c>
      <c r="S715" s="390" t="s">
        <v>1045</v>
      </c>
      <c r="U715" t="str">
        <f t="shared" si="11"/>
        <v>##</v>
      </c>
    </row>
    <row r="716" spans="1:21" ht="13.5" hidden="1">
      <c r="A716" s="390">
        <v>711</v>
      </c>
      <c r="B716" s="390">
        <v>528</v>
      </c>
      <c r="H716" s="392" t="s">
        <v>902</v>
      </c>
      <c r="J716" s="390" t="s">
        <v>902</v>
      </c>
      <c r="K716" s="391" t="s">
        <v>2342</v>
      </c>
      <c r="L716" s="391" t="s">
        <v>1198</v>
      </c>
      <c r="P716" s="391" t="s">
        <v>2343</v>
      </c>
      <c r="R716" s="390">
        <v>200</v>
      </c>
      <c r="S716" s="390" t="s">
        <v>1045</v>
      </c>
      <c r="U716" t="str">
        <f t="shared" si="11"/>
        <v>##</v>
      </c>
    </row>
    <row r="717" spans="1:21" ht="13.5" hidden="1">
      <c r="A717" s="390">
        <v>712</v>
      </c>
      <c r="B717" s="390">
        <v>529</v>
      </c>
      <c r="H717" s="392" t="s">
        <v>902</v>
      </c>
      <c r="J717" s="390" t="s">
        <v>902</v>
      </c>
      <c r="K717" s="391" t="s">
        <v>2342</v>
      </c>
      <c r="L717" s="391" t="s">
        <v>1198</v>
      </c>
      <c r="P717" s="391" t="s">
        <v>2343</v>
      </c>
      <c r="R717" s="390">
        <v>200</v>
      </c>
      <c r="S717" s="390" t="s">
        <v>1045</v>
      </c>
      <c r="U717" t="str">
        <f t="shared" si="11"/>
        <v>##</v>
      </c>
    </row>
    <row r="718" spans="1:21" ht="13.5" hidden="1">
      <c r="A718" s="390">
        <v>713</v>
      </c>
      <c r="B718" s="390">
        <v>530</v>
      </c>
      <c r="H718" s="392" t="s">
        <v>902</v>
      </c>
      <c r="J718" s="390" t="s">
        <v>902</v>
      </c>
      <c r="K718" s="391" t="s">
        <v>2342</v>
      </c>
      <c r="L718" s="391" t="s">
        <v>1198</v>
      </c>
      <c r="P718" s="391" t="s">
        <v>2343</v>
      </c>
      <c r="R718" s="390">
        <v>200</v>
      </c>
      <c r="S718" s="390" t="s">
        <v>1045</v>
      </c>
      <c r="U718" t="str">
        <f t="shared" si="11"/>
        <v>##</v>
      </c>
    </row>
    <row r="719" spans="1:21" ht="13.5" hidden="1">
      <c r="A719" s="390">
        <v>714</v>
      </c>
      <c r="B719" s="390">
        <v>531</v>
      </c>
      <c r="H719" s="392" t="s">
        <v>902</v>
      </c>
      <c r="J719" s="390" t="s">
        <v>902</v>
      </c>
      <c r="K719" s="391" t="s">
        <v>2342</v>
      </c>
      <c r="L719" s="391" t="s">
        <v>1198</v>
      </c>
      <c r="P719" s="391" t="s">
        <v>2343</v>
      </c>
      <c r="R719" s="390">
        <v>200</v>
      </c>
      <c r="S719" s="390" t="s">
        <v>1045</v>
      </c>
      <c r="U719" t="str">
        <f t="shared" si="11"/>
        <v>##</v>
      </c>
    </row>
    <row r="720" spans="1:21" ht="13.5" hidden="1">
      <c r="A720" s="390">
        <v>715</v>
      </c>
      <c r="B720" s="390">
        <v>532</v>
      </c>
      <c r="H720" s="392" t="s">
        <v>902</v>
      </c>
      <c r="J720" s="390" t="s">
        <v>902</v>
      </c>
      <c r="K720" s="391" t="s">
        <v>2342</v>
      </c>
      <c r="L720" s="391" t="s">
        <v>1198</v>
      </c>
      <c r="P720" s="391" t="s">
        <v>2343</v>
      </c>
      <c r="R720" s="390">
        <v>200</v>
      </c>
      <c r="S720" s="390" t="s">
        <v>1045</v>
      </c>
      <c r="U720" t="str">
        <f t="shared" si="11"/>
        <v>##</v>
      </c>
    </row>
    <row r="721" spans="1:21" ht="13.5" hidden="1">
      <c r="A721" s="390">
        <v>716</v>
      </c>
      <c r="B721" s="390">
        <v>533</v>
      </c>
      <c r="H721" s="392" t="s">
        <v>902</v>
      </c>
      <c r="J721" s="390" t="s">
        <v>902</v>
      </c>
      <c r="K721" s="391" t="s">
        <v>2342</v>
      </c>
      <c r="L721" s="391" t="s">
        <v>1198</v>
      </c>
      <c r="P721" s="391" t="s">
        <v>2343</v>
      </c>
      <c r="R721" s="390">
        <v>200</v>
      </c>
      <c r="S721" s="390" t="s">
        <v>1045</v>
      </c>
      <c r="U721" t="str">
        <f t="shared" si="11"/>
        <v>##</v>
      </c>
    </row>
    <row r="722" spans="1:21" ht="13.5" hidden="1">
      <c r="A722" s="390">
        <v>717</v>
      </c>
      <c r="B722" s="390">
        <v>534</v>
      </c>
      <c r="H722" s="392" t="s">
        <v>902</v>
      </c>
      <c r="J722" s="390" t="s">
        <v>902</v>
      </c>
      <c r="K722" s="391" t="s">
        <v>2342</v>
      </c>
      <c r="L722" s="391" t="s">
        <v>1198</v>
      </c>
      <c r="P722" s="391" t="s">
        <v>2343</v>
      </c>
      <c r="R722" s="390">
        <v>200</v>
      </c>
      <c r="S722" s="390" t="s">
        <v>1045</v>
      </c>
      <c r="U722" t="str">
        <f t="shared" si="11"/>
        <v>##</v>
      </c>
    </row>
    <row r="723" spans="1:21" ht="13.5" hidden="1">
      <c r="A723" s="390">
        <v>718</v>
      </c>
      <c r="B723" s="390">
        <v>535</v>
      </c>
      <c r="H723" s="392" t="s">
        <v>902</v>
      </c>
      <c r="J723" s="390" t="s">
        <v>902</v>
      </c>
      <c r="S723" s="390" t="s">
        <v>902</v>
      </c>
      <c r="U723" t="str">
        <f t="shared" si="11"/>
        <v>##</v>
      </c>
    </row>
    <row r="724" spans="1:21" ht="13.5" hidden="1">
      <c r="A724" s="390">
        <v>719</v>
      </c>
      <c r="B724" s="390">
        <v>536</v>
      </c>
      <c r="H724" s="392" t="s">
        <v>902</v>
      </c>
      <c r="J724" s="390" t="s">
        <v>902</v>
      </c>
      <c r="K724" s="391" t="s">
        <v>1200</v>
      </c>
      <c r="L724" s="391" t="s">
        <v>1200</v>
      </c>
      <c r="P724" s="391" t="s">
        <v>1201</v>
      </c>
      <c r="R724" s="390">
        <v>200</v>
      </c>
      <c r="S724" s="390" t="s">
        <v>1045</v>
      </c>
      <c r="U724" t="str">
        <f t="shared" si="11"/>
        <v>##</v>
      </c>
    </row>
    <row r="725" spans="1:21" ht="13.5" hidden="1">
      <c r="A725" s="390">
        <v>720</v>
      </c>
      <c r="B725" s="390">
        <v>537</v>
      </c>
      <c r="H725" s="392" t="s">
        <v>902</v>
      </c>
      <c r="J725" s="390" t="s">
        <v>902</v>
      </c>
      <c r="K725" s="391" t="s">
        <v>1200</v>
      </c>
      <c r="L725" s="391" t="s">
        <v>1200</v>
      </c>
      <c r="P725" s="391" t="s">
        <v>1201</v>
      </c>
      <c r="R725" s="390">
        <v>200</v>
      </c>
      <c r="S725" s="390" t="s">
        <v>1045</v>
      </c>
      <c r="U725" t="str">
        <f t="shared" si="11"/>
        <v>##</v>
      </c>
    </row>
    <row r="726" spans="1:21" ht="13.5" hidden="1">
      <c r="A726" s="390">
        <v>721</v>
      </c>
      <c r="B726" s="390">
        <v>538</v>
      </c>
      <c r="H726" s="392" t="s">
        <v>902</v>
      </c>
      <c r="J726" s="390" t="s">
        <v>902</v>
      </c>
      <c r="K726" s="391" t="s">
        <v>1200</v>
      </c>
      <c r="L726" s="391" t="s">
        <v>1200</v>
      </c>
      <c r="P726" s="391" t="s">
        <v>1201</v>
      </c>
      <c r="R726" s="390">
        <v>200</v>
      </c>
      <c r="S726" s="390" t="s">
        <v>1045</v>
      </c>
      <c r="U726" t="str">
        <f t="shared" si="11"/>
        <v>##</v>
      </c>
    </row>
    <row r="727" spans="1:21" ht="13.5" hidden="1">
      <c r="A727" s="390">
        <v>722</v>
      </c>
      <c r="B727" s="390">
        <v>539</v>
      </c>
      <c r="H727" s="392" t="s">
        <v>902</v>
      </c>
      <c r="J727" s="390" t="s">
        <v>902</v>
      </c>
      <c r="K727" s="391" t="s">
        <v>1200</v>
      </c>
      <c r="L727" s="391" t="s">
        <v>1200</v>
      </c>
      <c r="P727" s="391" t="s">
        <v>1201</v>
      </c>
      <c r="R727" s="390">
        <v>200</v>
      </c>
      <c r="S727" s="390" t="s">
        <v>1045</v>
      </c>
      <c r="U727" t="str">
        <f t="shared" si="11"/>
        <v>##</v>
      </c>
    </row>
    <row r="728" spans="1:21" ht="13.5" hidden="1">
      <c r="A728" s="390">
        <v>723</v>
      </c>
      <c r="B728" s="390">
        <v>540</v>
      </c>
      <c r="H728" s="392" t="s">
        <v>902</v>
      </c>
      <c r="J728" s="390" t="s">
        <v>902</v>
      </c>
      <c r="K728" s="391" t="s">
        <v>1202</v>
      </c>
      <c r="L728" s="391" t="s">
        <v>1202</v>
      </c>
      <c r="P728" s="391" t="s">
        <v>2266</v>
      </c>
      <c r="R728" s="390">
        <v>200</v>
      </c>
      <c r="S728" s="390" t="s">
        <v>1045</v>
      </c>
      <c r="U728" t="str">
        <f t="shared" si="11"/>
        <v>##</v>
      </c>
    </row>
    <row r="729" spans="1:21" ht="13.5" hidden="1">
      <c r="A729" s="390">
        <v>724</v>
      </c>
      <c r="B729" s="390">
        <v>541</v>
      </c>
      <c r="H729" s="392" t="s">
        <v>902</v>
      </c>
      <c r="J729" s="390" t="s">
        <v>902</v>
      </c>
      <c r="K729" s="391" t="s">
        <v>1202</v>
      </c>
      <c r="L729" s="391" t="s">
        <v>1202</v>
      </c>
      <c r="P729" s="391" t="s">
        <v>2266</v>
      </c>
      <c r="R729" s="390">
        <v>200</v>
      </c>
      <c r="S729" s="390" t="s">
        <v>1045</v>
      </c>
      <c r="U729" t="str">
        <f t="shared" si="11"/>
        <v>##</v>
      </c>
    </row>
    <row r="730" spans="1:21" ht="13.5" hidden="1">
      <c r="A730" s="390">
        <v>725</v>
      </c>
      <c r="B730" s="390">
        <v>542</v>
      </c>
      <c r="H730" s="392" t="s">
        <v>902</v>
      </c>
      <c r="J730" s="390" t="s">
        <v>902</v>
      </c>
      <c r="K730" s="391" t="s">
        <v>1202</v>
      </c>
      <c r="L730" s="391" t="s">
        <v>1202</v>
      </c>
      <c r="P730" s="391" t="s">
        <v>2266</v>
      </c>
      <c r="R730" s="390">
        <v>200</v>
      </c>
      <c r="S730" s="390" t="s">
        <v>1045</v>
      </c>
      <c r="U730" t="str">
        <f t="shared" si="11"/>
        <v>##</v>
      </c>
    </row>
    <row r="731" spans="1:21" ht="13.5" hidden="1">
      <c r="A731" s="390">
        <v>726</v>
      </c>
      <c r="B731" s="390">
        <v>543</v>
      </c>
      <c r="H731" s="392" t="s">
        <v>902</v>
      </c>
      <c r="J731" s="390" t="s">
        <v>902</v>
      </c>
      <c r="K731" s="391" t="s">
        <v>1202</v>
      </c>
      <c r="L731" s="391" t="s">
        <v>1202</v>
      </c>
      <c r="P731" s="391" t="s">
        <v>2266</v>
      </c>
      <c r="R731" s="390">
        <v>200</v>
      </c>
      <c r="S731" s="390" t="s">
        <v>1045</v>
      </c>
      <c r="U731" t="str">
        <f t="shared" si="11"/>
        <v>##</v>
      </c>
    </row>
    <row r="732" spans="1:21" ht="13.5" hidden="1">
      <c r="A732" s="390">
        <v>727</v>
      </c>
      <c r="B732" s="390">
        <v>544</v>
      </c>
      <c r="H732" s="392" t="s">
        <v>902</v>
      </c>
      <c r="J732" s="390" t="s">
        <v>902</v>
      </c>
      <c r="K732" s="391" t="s">
        <v>1203</v>
      </c>
      <c r="L732" s="391" t="s">
        <v>1203</v>
      </c>
      <c r="P732" s="391" t="s">
        <v>1204</v>
      </c>
      <c r="R732" s="390">
        <v>200</v>
      </c>
      <c r="S732" s="390" t="s">
        <v>1045</v>
      </c>
      <c r="U732" t="str">
        <f t="shared" si="11"/>
        <v>##</v>
      </c>
    </row>
    <row r="733" spans="1:21" ht="13.5" hidden="1">
      <c r="A733" s="390">
        <v>728</v>
      </c>
      <c r="B733" s="390">
        <v>545</v>
      </c>
      <c r="H733" s="392" t="s">
        <v>902</v>
      </c>
      <c r="J733" s="390" t="s">
        <v>902</v>
      </c>
      <c r="K733" s="391" t="s">
        <v>1203</v>
      </c>
      <c r="L733" s="391" t="s">
        <v>1203</v>
      </c>
      <c r="P733" s="391" t="s">
        <v>1204</v>
      </c>
      <c r="R733" s="390">
        <v>200</v>
      </c>
      <c r="S733" s="390" t="s">
        <v>1045</v>
      </c>
      <c r="U733" t="str">
        <f t="shared" si="11"/>
        <v>##</v>
      </c>
    </row>
    <row r="734" spans="1:21" ht="13.5" hidden="1">
      <c r="A734" s="390">
        <v>729</v>
      </c>
      <c r="B734" s="390">
        <v>546</v>
      </c>
      <c r="H734" s="392" t="s">
        <v>902</v>
      </c>
      <c r="J734" s="390" t="s">
        <v>902</v>
      </c>
      <c r="K734" s="391" t="s">
        <v>1203</v>
      </c>
      <c r="L734" s="391" t="s">
        <v>1203</v>
      </c>
      <c r="P734" s="391" t="s">
        <v>1204</v>
      </c>
      <c r="R734" s="390">
        <v>200</v>
      </c>
      <c r="S734" s="390" t="s">
        <v>1045</v>
      </c>
      <c r="U734" t="str">
        <f t="shared" si="11"/>
        <v>##</v>
      </c>
    </row>
    <row r="735" spans="1:21" ht="13.5" hidden="1">
      <c r="A735" s="390">
        <v>730</v>
      </c>
      <c r="B735" s="390">
        <v>547</v>
      </c>
      <c r="H735" s="392" t="s">
        <v>902</v>
      </c>
      <c r="J735" s="390" t="s">
        <v>902</v>
      </c>
      <c r="K735" s="391" t="s">
        <v>1205</v>
      </c>
      <c r="L735" s="391" t="s">
        <v>1205</v>
      </c>
      <c r="P735" s="391" t="s">
        <v>1206</v>
      </c>
      <c r="R735" s="390">
        <v>200</v>
      </c>
      <c r="S735" s="390" t="s">
        <v>1045</v>
      </c>
      <c r="U735" t="str">
        <f t="shared" si="11"/>
        <v>##</v>
      </c>
    </row>
    <row r="736" spans="1:21" ht="13.5" hidden="1">
      <c r="A736" s="390">
        <v>731</v>
      </c>
      <c r="B736" s="390">
        <v>548</v>
      </c>
      <c r="H736" s="392" t="s">
        <v>902</v>
      </c>
      <c r="J736" s="390" t="s">
        <v>902</v>
      </c>
      <c r="K736" s="391" t="s">
        <v>1205</v>
      </c>
      <c r="L736" s="391" t="s">
        <v>1205</v>
      </c>
      <c r="P736" s="391" t="s">
        <v>1206</v>
      </c>
      <c r="R736" s="390">
        <v>200</v>
      </c>
      <c r="S736" s="390" t="s">
        <v>1045</v>
      </c>
      <c r="U736" t="str">
        <f t="shared" si="11"/>
        <v>##</v>
      </c>
    </row>
    <row r="737" spans="1:21" ht="13.5" hidden="1">
      <c r="A737" s="390">
        <v>732</v>
      </c>
      <c r="B737" s="390">
        <v>549</v>
      </c>
      <c r="H737" s="392" t="s">
        <v>902</v>
      </c>
      <c r="J737" s="390" t="s">
        <v>902</v>
      </c>
      <c r="K737" s="391" t="s">
        <v>1205</v>
      </c>
      <c r="L737" s="391" t="s">
        <v>1205</v>
      </c>
      <c r="P737" s="391" t="s">
        <v>1206</v>
      </c>
      <c r="R737" s="390">
        <v>200</v>
      </c>
      <c r="S737" s="390" t="s">
        <v>1045</v>
      </c>
      <c r="U737" t="str">
        <f t="shared" si="11"/>
        <v>##</v>
      </c>
    </row>
    <row r="738" spans="1:21" ht="13.5" hidden="1">
      <c r="A738" s="390">
        <v>733</v>
      </c>
      <c r="B738" s="390">
        <v>550</v>
      </c>
      <c r="H738" s="392" t="s">
        <v>902</v>
      </c>
      <c r="J738" s="390" t="s">
        <v>902</v>
      </c>
      <c r="K738" s="391" t="s">
        <v>1205</v>
      </c>
      <c r="L738" s="391" t="s">
        <v>1205</v>
      </c>
      <c r="P738" s="391" t="s">
        <v>1206</v>
      </c>
      <c r="R738" s="390">
        <v>200</v>
      </c>
      <c r="S738" s="390" t="s">
        <v>1045</v>
      </c>
      <c r="U738" t="str">
        <f t="shared" si="11"/>
        <v>##</v>
      </c>
    </row>
    <row r="739" spans="1:21" ht="13.5" hidden="1">
      <c r="A739" s="390">
        <v>734</v>
      </c>
      <c r="B739" s="390">
        <v>551</v>
      </c>
      <c r="H739" s="392" t="s">
        <v>902</v>
      </c>
      <c r="J739" s="390" t="s">
        <v>902</v>
      </c>
      <c r="K739" s="391" t="s">
        <v>1205</v>
      </c>
      <c r="L739" s="391" t="s">
        <v>1205</v>
      </c>
      <c r="P739" s="391" t="s">
        <v>1206</v>
      </c>
      <c r="R739" s="390">
        <v>200</v>
      </c>
      <c r="S739" s="390" t="s">
        <v>1045</v>
      </c>
      <c r="U739" t="str">
        <f t="shared" si="11"/>
        <v>##</v>
      </c>
    </row>
    <row r="740" spans="1:21" ht="13.5" hidden="1">
      <c r="A740" s="390">
        <v>735</v>
      </c>
      <c r="B740" s="390">
        <v>552</v>
      </c>
      <c r="H740" s="392" t="s">
        <v>902</v>
      </c>
      <c r="J740" s="390" t="s">
        <v>902</v>
      </c>
      <c r="K740" s="391" t="s">
        <v>1205</v>
      </c>
      <c r="L740" s="391" t="s">
        <v>1205</v>
      </c>
      <c r="P740" s="391" t="s">
        <v>1206</v>
      </c>
      <c r="R740" s="390">
        <v>200</v>
      </c>
      <c r="S740" s="390" t="s">
        <v>1045</v>
      </c>
      <c r="U740" t="str">
        <f t="shared" si="11"/>
        <v>##</v>
      </c>
    </row>
    <row r="741" spans="1:21" ht="13.5" hidden="1">
      <c r="A741" s="390">
        <v>736</v>
      </c>
      <c r="B741" s="390">
        <v>553</v>
      </c>
      <c r="H741" s="392" t="s">
        <v>902</v>
      </c>
      <c r="J741" s="390" t="s">
        <v>902</v>
      </c>
      <c r="K741" s="391" t="s">
        <v>1205</v>
      </c>
      <c r="L741" s="391" t="s">
        <v>1205</v>
      </c>
      <c r="P741" s="391" t="s">
        <v>1206</v>
      </c>
      <c r="R741" s="390">
        <v>200</v>
      </c>
      <c r="S741" s="390" t="s">
        <v>1045</v>
      </c>
      <c r="U741" t="str">
        <f t="shared" si="11"/>
        <v>##</v>
      </c>
    </row>
    <row r="742" spans="1:21" ht="13.5" hidden="1">
      <c r="A742" s="390">
        <v>737</v>
      </c>
      <c r="B742" s="390">
        <v>554</v>
      </c>
      <c r="H742" s="392" t="s">
        <v>902</v>
      </c>
      <c r="J742" s="390" t="s">
        <v>902</v>
      </c>
      <c r="K742" s="391" t="s">
        <v>1205</v>
      </c>
      <c r="L742" s="391" t="s">
        <v>1205</v>
      </c>
      <c r="P742" s="391" t="s">
        <v>1206</v>
      </c>
      <c r="R742" s="390">
        <v>200</v>
      </c>
      <c r="S742" s="390" t="s">
        <v>1045</v>
      </c>
      <c r="U742" t="str">
        <f t="shared" si="11"/>
        <v>##</v>
      </c>
    </row>
    <row r="743" spans="1:21" ht="13.5" hidden="1">
      <c r="A743" s="390">
        <v>738</v>
      </c>
      <c r="B743" s="390">
        <v>555</v>
      </c>
      <c r="H743" s="392" t="s">
        <v>902</v>
      </c>
      <c r="J743" s="390" t="s">
        <v>902</v>
      </c>
      <c r="K743" s="391" t="s">
        <v>1205</v>
      </c>
      <c r="L743" s="391" t="s">
        <v>1205</v>
      </c>
      <c r="P743" s="391" t="s">
        <v>1206</v>
      </c>
      <c r="R743" s="390">
        <v>200</v>
      </c>
      <c r="S743" s="390" t="s">
        <v>1045</v>
      </c>
      <c r="U743" t="str">
        <f t="shared" si="11"/>
        <v>##</v>
      </c>
    </row>
    <row r="744" spans="1:21" ht="13.5" hidden="1">
      <c r="A744" s="390">
        <v>739</v>
      </c>
      <c r="B744" s="390">
        <v>556</v>
      </c>
      <c r="H744" s="392" t="s">
        <v>902</v>
      </c>
      <c r="J744" s="390" t="s">
        <v>902</v>
      </c>
      <c r="K744" s="391" t="s">
        <v>1205</v>
      </c>
      <c r="L744" s="391" t="s">
        <v>1205</v>
      </c>
      <c r="P744" s="391" t="s">
        <v>1206</v>
      </c>
      <c r="R744" s="390">
        <v>200</v>
      </c>
      <c r="S744" s="390" t="s">
        <v>1045</v>
      </c>
      <c r="U744" t="str">
        <f t="shared" si="11"/>
        <v>##</v>
      </c>
    </row>
    <row r="745" spans="1:21" ht="13.5" hidden="1">
      <c r="A745" s="390">
        <v>740</v>
      </c>
      <c r="B745" s="390">
        <v>557</v>
      </c>
      <c r="H745" s="392" t="s">
        <v>902</v>
      </c>
      <c r="J745" s="390" t="s">
        <v>902</v>
      </c>
      <c r="K745" s="391" t="s">
        <v>2344</v>
      </c>
      <c r="L745" s="391" t="s">
        <v>2344</v>
      </c>
      <c r="P745" s="391" t="s">
        <v>1206</v>
      </c>
      <c r="R745" s="390">
        <v>200</v>
      </c>
      <c r="S745" s="390" t="s">
        <v>1045</v>
      </c>
      <c r="U745" t="str">
        <f t="shared" si="11"/>
        <v>##</v>
      </c>
    </row>
    <row r="746" spans="1:21" ht="13.5" hidden="1">
      <c r="A746" s="390">
        <v>741</v>
      </c>
      <c r="B746" s="390">
        <v>558</v>
      </c>
      <c r="H746" s="392" t="s">
        <v>902</v>
      </c>
      <c r="J746" s="390" t="s">
        <v>902</v>
      </c>
      <c r="K746" s="391" t="s">
        <v>2344</v>
      </c>
      <c r="L746" s="391" t="s">
        <v>2344</v>
      </c>
      <c r="P746" s="391" t="s">
        <v>1206</v>
      </c>
      <c r="R746" s="390">
        <v>200</v>
      </c>
      <c r="S746" s="390" t="s">
        <v>1045</v>
      </c>
      <c r="U746" t="str">
        <f t="shared" si="11"/>
        <v>##</v>
      </c>
    </row>
    <row r="747" spans="1:21" ht="13.5" hidden="1">
      <c r="A747" s="390">
        <v>742</v>
      </c>
      <c r="B747" s="390">
        <v>559</v>
      </c>
      <c r="H747" s="392" t="s">
        <v>902</v>
      </c>
      <c r="J747" s="390" t="s">
        <v>902</v>
      </c>
      <c r="K747" s="391" t="s">
        <v>1146</v>
      </c>
      <c r="L747" s="391" t="s">
        <v>1146</v>
      </c>
      <c r="S747" s="390" t="s">
        <v>902</v>
      </c>
      <c r="U747" t="str">
        <f t="shared" si="11"/>
        <v>##</v>
      </c>
    </row>
    <row r="748" spans="1:21" ht="13.5" hidden="1">
      <c r="A748" s="390">
        <v>743</v>
      </c>
      <c r="B748" s="390">
        <v>560</v>
      </c>
      <c r="H748" s="392" t="s">
        <v>902</v>
      </c>
      <c r="J748" s="390" t="s">
        <v>902</v>
      </c>
      <c r="K748" s="391" t="s">
        <v>2345</v>
      </c>
      <c r="L748" s="391" t="s">
        <v>2345</v>
      </c>
      <c r="P748" s="391" t="s">
        <v>1207</v>
      </c>
      <c r="R748" s="390">
        <v>200</v>
      </c>
      <c r="S748" s="390" t="s">
        <v>1045</v>
      </c>
      <c r="U748" t="str">
        <f t="shared" si="11"/>
        <v>##</v>
      </c>
    </row>
    <row r="749" spans="1:21" ht="13.5" hidden="1">
      <c r="A749" s="390">
        <v>744</v>
      </c>
      <c r="B749" s="390">
        <v>561</v>
      </c>
      <c r="H749" s="392" t="s">
        <v>902</v>
      </c>
      <c r="J749" s="390" t="s">
        <v>902</v>
      </c>
      <c r="K749" s="391" t="s">
        <v>2345</v>
      </c>
      <c r="L749" s="391" t="s">
        <v>2345</v>
      </c>
      <c r="P749" s="391" t="s">
        <v>1207</v>
      </c>
      <c r="R749" s="390">
        <v>200</v>
      </c>
      <c r="S749" s="390" t="s">
        <v>1045</v>
      </c>
      <c r="U749" t="str">
        <f t="shared" si="11"/>
        <v>##</v>
      </c>
    </row>
    <row r="750" spans="1:21" ht="13.5" hidden="1">
      <c r="A750" s="390">
        <v>745</v>
      </c>
      <c r="B750" s="390">
        <v>562</v>
      </c>
      <c r="H750" s="392" t="s">
        <v>902</v>
      </c>
      <c r="J750" s="390" t="s">
        <v>902</v>
      </c>
      <c r="K750" s="391" t="s">
        <v>2345</v>
      </c>
      <c r="L750" s="391" t="s">
        <v>2345</v>
      </c>
      <c r="P750" s="391" t="s">
        <v>1207</v>
      </c>
      <c r="R750" s="390">
        <v>200</v>
      </c>
      <c r="S750" s="390" t="s">
        <v>1045</v>
      </c>
      <c r="U750" t="str">
        <f t="shared" si="11"/>
        <v>##</v>
      </c>
    </row>
    <row r="751" spans="1:21" ht="13.5" hidden="1">
      <c r="A751" s="390">
        <v>746</v>
      </c>
      <c r="B751" s="390">
        <v>563</v>
      </c>
      <c r="H751" s="392" t="s">
        <v>902</v>
      </c>
      <c r="J751" s="390" t="s">
        <v>902</v>
      </c>
      <c r="K751" s="391" t="s">
        <v>2345</v>
      </c>
      <c r="L751" s="391" t="s">
        <v>2345</v>
      </c>
      <c r="P751" s="391" t="s">
        <v>1207</v>
      </c>
      <c r="R751" s="390">
        <v>200</v>
      </c>
      <c r="S751" s="390" t="s">
        <v>1045</v>
      </c>
      <c r="U751" t="str">
        <f t="shared" si="11"/>
        <v>##</v>
      </c>
    </row>
    <row r="752" spans="1:21" ht="13.5" hidden="1">
      <c r="A752" s="390">
        <v>747</v>
      </c>
      <c r="B752" s="390">
        <v>564</v>
      </c>
      <c r="H752" s="392" t="s">
        <v>902</v>
      </c>
      <c r="J752" s="390" t="s">
        <v>902</v>
      </c>
      <c r="K752" s="391" t="s">
        <v>2345</v>
      </c>
      <c r="L752" s="391" t="s">
        <v>2345</v>
      </c>
      <c r="P752" s="391" t="s">
        <v>1207</v>
      </c>
      <c r="R752" s="390">
        <v>200</v>
      </c>
      <c r="S752" s="390" t="s">
        <v>1045</v>
      </c>
      <c r="U752" t="str">
        <f t="shared" si="11"/>
        <v>##</v>
      </c>
    </row>
    <row r="753" spans="1:21" ht="13.5" hidden="1">
      <c r="A753" s="390">
        <v>748</v>
      </c>
      <c r="B753" s="390">
        <v>565</v>
      </c>
      <c r="H753" s="392" t="s">
        <v>902</v>
      </c>
      <c r="J753" s="390" t="s">
        <v>902</v>
      </c>
      <c r="K753" s="391" t="s">
        <v>2345</v>
      </c>
      <c r="L753" s="391" t="s">
        <v>2345</v>
      </c>
      <c r="P753" s="391" t="s">
        <v>1207</v>
      </c>
      <c r="R753" s="390">
        <v>200</v>
      </c>
      <c r="S753" s="390" t="s">
        <v>1045</v>
      </c>
      <c r="U753" t="str">
        <f t="shared" si="11"/>
        <v>##</v>
      </c>
    </row>
    <row r="754" spans="1:21" ht="13.5" hidden="1">
      <c r="A754" s="390">
        <v>749</v>
      </c>
      <c r="B754" s="390">
        <v>566</v>
      </c>
      <c r="H754" s="392" t="s">
        <v>902</v>
      </c>
      <c r="J754" s="390" t="s">
        <v>902</v>
      </c>
      <c r="K754" s="391" t="s">
        <v>2345</v>
      </c>
      <c r="L754" s="391" t="s">
        <v>2345</v>
      </c>
      <c r="P754" s="391" t="s">
        <v>1207</v>
      </c>
      <c r="R754" s="390">
        <v>200</v>
      </c>
      <c r="S754" s="390" t="s">
        <v>1045</v>
      </c>
      <c r="U754" t="str">
        <f t="shared" si="11"/>
        <v>##</v>
      </c>
    </row>
    <row r="755" spans="1:21" ht="13.5" hidden="1">
      <c r="A755" s="390">
        <v>750</v>
      </c>
      <c r="B755" s="390">
        <v>567</v>
      </c>
      <c r="H755" s="392" t="s">
        <v>902</v>
      </c>
      <c r="J755" s="390" t="s">
        <v>902</v>
      </c>
      <c r="K755" s="391" t="s">
        <v>1208</v>
      </c>
      <c r="L755" s="391" t="s">
        <v>1208</v>
      </c>
      <c r="P755" s="391" t="s">
        <v>1209</v>
      </c>
      <c r="Q755" s="390">
        <v>1</v>
      </c>
      <c r="R755" s="390">
        <v>200</v>
      </c>
      <c r="S755" s="390" t="s">
        <v>1045</v>
      </c>
      <c r="U755" t="str">
        <f t="shared" si="11"/>
        <v>##</v>
      </c>
    </row>
    <row r="756" spans="1:21" ht="13.5" hidden="1">
      <c r="A756" s="390">
        <v>751</v>
      </c>
      <c r="B756" s="390">
        <v>568</v>
      </c>
      <c r="H756" s="392" t="s">
        <v>902</v>
      </c>
      <c r="J756" s="390" t="s">
        <v>902</v>
      </c>
      <c r="K756" s="391" t="s">
        <v>2346</v>
      </c>
      <c r="L756" s="391" t="s">
        <v>2346</v>
      </c>
      <c r="P756" s="391" t="s">
        <v>2347</v>
      </c>
      <c r="R756" s="390">
        <v>200</v>
      </c>
      <c r="S756" s="390" t="s">
        <v>1045</v>
      </c>
      <c r="U756" t="str">
        <f t="shared" si="11"/>
        <v>##</v>
      </c>
    </row>
    <row r="757" spans="1:21" ht="13.5" hidden="1">
      <c r="A757" s="390">
        <v>752</v>
      </c>
      <c r="B757" s="390">
        <v>569</v>
      </c>
      <c r="H757" s="392" t="s">
        <v>902</v>
      </c>
      <c r="J757" s="390" t="s">
        <v>902</v>
      </c>
      <c r="K757" s="391" t="s">
        <v>1146</v>
      </c>
      <c r="L757" s="391" t="s">
        <v>1146</v>
      </c>
      <c r="S757" s="390" t="s">
        <v>902</v>
      </c>
      <c r="U757" t="str">
        <f t="shared" si="11"/>
        <v>##</v>
      </c>
    </row>
    <row r="758" spans="1:21" ht="13.5" hidden="1">
      <c r="A758" s="390">
        <v>753</v>
      </c>
      <c r="B758" s="390">
        <v>570</v>
      </c>
      <c r="H758" s="392" t="s">
        <v>902</v>
      </c>
      <c r="J758" s="390" t="s">
        <v>902</v>
      </c>
      <c r="K758" s="391" t="s">
        <v>2348</v>
      </c>
      <c r="L758" s="391" t="s">
        <v>2348</v>
      </c>
      <c r="P758" s="391" t="s">
        <v>2325</v>
      </c>
      <c r="R758" s="390">
        <v>200</v>
      </c>
      <c r="S758" s="390" t="s">
        <v>1045</v>
      </c>
      <c r="U758" t="str">
        <f t="shared" si="11"/>
        <v>##</v>
      </c>
    </row>
    <row r="759" spans="1:21" ht="13.5" hidden="1">
      <c r="A759" s="390">
        <v>754</v>
      </c>
      <c r="B759" s="390">
        <v>571</v>
      </c>
      <c r="H759" s="392" t="s">
        <v>902</v>
      </c>
      <c r="J759" s="390" t="s">
        <v>902</v>
      </c>
      <c r="K759" s="391" t="s">
        <v>2348</v>
      </c>
      <c r="L759" s="391" t="s">
        <v>2348</v>
      </c>
      <c r="P759" s="391" t="s">
        <v>2325</v>
      </c>
      <c r="R759" s="390">
        <v>200</v>
      </c>
      <c r="S759" s="390" t="s">
        <v>1045</v>
      </c>
      <c r="U759" t="str">
        <f t="shared" si="11"/>
        <v>##</v>
      </c>
    </row>
    <row r="760" spans="1:21" ht="13.5" hidden="1">
      <c r="A760" s="390">
        <v>755</v>
      </c>
      <c r="B760" s="390">
        <v>572</v>
      </c>
      <c r="H760" s="392" t="s">
        <v>902</v>
      </c>
      <c r="J760" s="390" t="s">
        <v>902</v>
      </c>
      <c r="K760" s="391" t="s">
        <v>1146</v>
      </c>
      <c r="L760" s="391" t="s">
        <v>1146</v>
      </c>
      <c r="S760" s="390" t="s">
        <v>902</v>
      </c>
      <c r="U760" t="str">
        <f t="shared" si="11"/>
        <v>##</v>
      </c>
    </row>
    <row r="761" spans="1:21" ht="13.5" hidden="1">
      <c r="A761" s="390">
        <v>756</v>
      </c>
      <c r="B761" s="390">
        <v>573</v>
      </c>
      <c r="H761" s="392" t="s">
        <v>902</v>
      </c>
      <c r="J761" s="390" t="s">
        <v>902</v>
      </c>
      <c r="K761" s="391" t="s">
        <v>1146</v>
      </c>
      <c r="L761" s="391" t="s">
        <v>1146</v>
      </c>
      <c r="S761" s="390" t="s">
        <v>902</v>
      </c>
      <c r="U761" t="str">
        <f t="shared" si="11"/>
        <v>##</v>
      </c>
    </row>
    <row r="762" spans="1:21" ht="13.5" hidden="1">
      <c r="A762" s="390">
        <v>758</v>
      </c>
      <c r="H762" s="392" t="s">
        <v>902</v>
      </c>
      <c r="U762" t="str">
        <f t="shared" si="11"/>
        <v>##</v>
      </c>
    </row>
    <row r="763" spans="1:8" ht="13.5" hidden="1">
      <c r="A763" s="390">
        <v>759</v>
      </c>
      <c r="H763" s="392" t="s">
        <v>902</v>
      </c>
    </row>
    <row r="764" spans="1:8" ht="13.5">
      <c r="A764" s="390">
        <v>760</v>
      </c>
      <c r="H764" s="392" t="s">
        <v>902</v>
      </c>
    </row>
  </sheetData>
  <sheetProtection password="ED4F" sheet="1"/>
  <printOptions/>
  <pageMargins left="0.28" right="0.18" top="0.53" bottom="0.34" header="0.25" footer="0.22"/>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Y395"/>
  <sheetViews>
    <sheetView zoomScalePageLayoutView="0" workbookViewId="0" topLeftCell="A1">
      <pane ySplit="4" topLeftCell="A5" activePane="bottomLeft" state="frozen"/>
      <selection pane="topLeft" activeCell="A1" sqref="A1"/>
      <selection pane="bottomLeft" activeCell="G17" sqref="G17"/>
    </sheetView>
  </sheetViews>
  <sheetFormatPr defaultColWidth="9.00390625" defaultRowHeight="13.5"/>
  <cols>
    <col min="1" max="1" width="9.75390625" style="0" customWidth="1"/>
    <col min="2" max="2" width="9.00390625" style="0" hidden="1" customWidth="1"/>
    <col min="4" max="4" width="23.00390625" style="0" hidden="1" customWidth="1"/>
    <col min="5" max="5" width="22.375" style="0" customWidth="1"/>
    <col min="7" max="7" width="5.625" style="0" customWidth="1"/>
    <col min="9" max="9" width="24.375" style="0" customWidth="1"/>
    <col min="10" max="10" width="3.75390625" style="0" customWidth="1"/>
    <col min="17" max="17" width="30.125" style="0" customWidth="1"/>
    <col min="23" max="25" width="0" style="0" hidden="1" customWidth="1"/>
  </cols>
  <sheetData>
    <row r="1" spans="1:16" ht="13.5">
      <c r="A1" t="s">
        <v>1948</v>
      </c>
      <c r="F1" s="434">
        <v>44408</v>
      </c>
      <c r="H1" t="s">
        <v>585</v>
      </c>
      <c r="P1" t="s">
        <v>1230</v>
      </c>
    </row>
    <row r="2" spans="8:16" ht="17.25">
      <c r="H2" s="262" t="s">
        <v>824</v>
      </c>
      <c r="P2" s="344" t="s">
        <v>1700</v>
      </c>
    </row>
    <row r="3" spans="8:16" ht="17.25">
      <c r="H3" s="262" t="s">
        <v>826</v>
      </c>
      <c r="P3" t="s">
        <v>1699</v>
      </c>
    </row>
    <row r="4" spans="1:25" ht="14.25" thickBot="1">
      <c r="A4" t="s">
        <v>1725</v>
      </c>
      <c r="B4" t="s">
        <v>111</v>
      </c>
      <c r="C4" t="s">
        <v>1733</v>
      </c>
      <c r="D4" t="s">
        <v>1731</v>
      </c>
      <c r="E4" t="s">
        <v>112</v>
      </c>
      <c r="F4" t="s">
        <v>1734</v>
      </c>
      <c r="H4" t="s">
        <v>586</v>
      </c>
      <c r="I4" t="s">
        <v>1721</v>
      </c>
      <c r="P4" t="s">
        <v>1231</v>
      </c>
      <c r="Q4" t="s">
        <v>1232</v>
      </c>
      <c r="R4" t="s">
        <v>1233</v>
      </c>
      <c r="W4" t="s">
        <v>1706</v>
      </c>
      <c r="X4" t="s">
        <v>1707</v>
      </c>
      <c r="Y4" t="s">
        <v>1708</v>
      </c>
    </row>
    <row r="5" spans="1:25" ht="13.5">
      <c r="A5">
        <v>1</v>
      </c>
      <c r="B5" t="s">
        <v>113</v>
      </c>
      <c r="C5" t="s">
        <v>1735</v>
      </c>
      <c r="D5" t="s">
        <v>113</v>
      </c>
      <c r="E5" t="s">
        <v>114</v>
      </c>
      <c r="F5" t="s">
        <v>801</v>
      </c>
      <c r="H5">
        <v>1</v>
      </c>
      <c r="I5" t="s">
        <v>587</v>
      </c>
      <c r="J5" s="237"/>
      <c r="K5" t="s">
        <v>832</v>
      </c>
      <c r="P5">
        <v>1</v>
      </c>
      <c r="Q5" t="s">
        <v>1234</v>
      </c>
      <c r="R5" t="s">
        <v>1235</v>
      </c>
      <c r="W5">
        <v>0</v>
      </c>
      <c r="X5" t="s">
        <v>1709</v>
      </c>
      <c r="Y5" t="s">
        <v>1709</v>
      </c>
    </row>
    <row r="6" spans="1:25" ht="13.5">
      <c r="A6">
        <v>2</v>
      </c>
      <c r="B6" t="s">
        <v>115</v>
      </c>
      <c r="C6" t="s">
        <v>1736</v>
      </c>
      <c r="D6" t="s">
        <v>115</v>
      </c>
      <c r="E6" t="s">
        <v>116</v>
      </c>
      <c r="H6">
        <v>2</v>
      </c>
      <c r="I6" t="s">
        <v>588</v>
      </c>
      <c r="J6" s="238"/>
      <c r="K6" t="s">
        <v>832</v>
      </c>
      <c r="P6">
        <v>2</v>
      </c>
      <c r="Q6" t="s">
        <v>1236</v>
      </c>
      <c r="R6" t="s">
        <v>1237</v>
      </c>
      <c r="W6">
        <v>1</v>
      </c>
      <c r="X6" t="s">
        <v>805</v>
      </c>
      <c r="Y6" t="s">
        <v>819</v>
      </c>
    </row>
    <row r="7" spans="1:25" ht="13.5">
      <c r="A7">
        <v>3</v>
      </c>
      <c r="B7" t="s">
        <v>117</v>
      </c>
      <c r="C7" t="s">
        <v>1737</v>
      </c>
      <c r="D7" t="s">
        <v>117</v>
      </c>
      <c r="E7" t="s">
        <v>118</v>
      </c>
      <c r="H7">
        <v>3</v>
      </c>
      <c r="I7" t="s">
        <v>589</v>
      </c>
      <c r="J7" s="238"/>
      <c r="K7" t="s">
        <v>832</v>
      </c>
      <c r="P7">
        <v>3</v>
      </c>
      <c r="Q7" t="s">
        <v>1238</v>
      </c>
      <c r="R7" t="s">
        <v>1239</v>
      </c>
      <c r="W7">
        <v>2</v>
      </c>
      <c r="X7" t="s">
        <v>807</v>
      </c>
      <c r="Y7" t="s">
        <v>820</v>
      </c>
    </row>
    <row r="8" spans="1:25" ht="13.5">
      <c r="A8">
        <v>4</v>
      </c>
      <c r="B8" t="s">
        <v>119</v>
      </c>
      <c r="C8" t="s">
        <v>1738</v>
      </c>
      <c r="D8" t="s">
        <v>119</v>
      </c>
      <c r="E8" t="s">
        <v>120</v>
      </c>
      <c r="H8">
        <v>4</v>
      </c>
      <c r="I8" t="s">
        <v>590</v>
      </c>
      <c r="J8" s="238"/>
      <c r="K8" t="s">
        <v>832</v>
      </c>
      <c r="P8">
        <v>4</v>
      </c>
      <c r="Q8" t="s">
        <v>1240</v>
      </c>
      <c r="R8" t="s">
        <v>1241</v>
      </c>
      <c r="W8">
        <v>3</v>
      </c>
      <c r="X8" t="s">
        <v>1221</v>
      </c>
      <c r="Y8" t="s">
        <v>1710</v>
      </c>
    </row>
    <row r="9" spans="1:25" ht="13.5">
      <c r="A9">
        <v>5</v>
      </c>
      <c r="B9" t="s">
        <v>121</v>
      </c>
      <c r="C9" t="s">
        <v>1739</v>
      </c>
      <c r="D9" t="s">
        <v>121</v>
      </c>
      <c r="E9" t="s">
        <v>122</v>
      </c>
      <c r="H9">
        <v>5</v>
      </c>
      <c r="I9" t="s">
        <v>109</v>
      </c>
      <c r="J9" s="238"/>
      <c r="K9" t="s">
        <v>832</v>
      </c>
      <c r="P9">
        <v>5</v>
      </c>
      <c r="Q9" t="s">
        <v>1242</v>
      </c>
      <c r="R9" t="s">
        <v>1243</v>
      </c>
      <c r="W9">
        <v>4</v>
      </c>
      <c r="X9" t="s">
        <v>1709</v>
      </c>
      <c r="Y9" t="s">
        <v>1709</v>
      </c>
    </row>
    <row r="10" spans="1:18" ht="13.5">
      <c r="A10">
        <v>6</v>
      </c>
      <c r="B10" t="s">
        <v>123</v>
      </c>
      <c r="C10" t="s">
        <v>1740</v>
      </c>
      <c r="D10" t="s">
        <v>123</v>
      </c>
      <c r="E10" t="s">
        <v>124</v>
      </c>
      <c r="H10">
        <v>6</v>
      </c>
      <c r="I10" t="s">
        <v>591</v>
      </c>
      <c r="J10" s="238"/>
      <c r="K10" t="s">
        <v>832</v>
      </c>
      <c r="P10">
        <v>6</v>
      </c>
      <c r="Q10" t="s">
        <v>1244</v>
      </c>
      <c r="R10" t="s">
        <v>1245</v>
      </c>
    </row>
    <row r="11" spans="1:18" ht="13.5">
      <c r="A11">
        <v>7</v>
      </c>
      <c r="B11" t="s">
        <v>125</v>
      </c>
      <c r="C11" t="s">
        <v>1741</v>
      </c>
      <c r="D11" t="s">
        <v>125</v>
      </c>
      <c r="E11" t="s">
        <v>126</v>
      </c>
      <c r="H11">
        <v>7</v>
      </c>
      <c r="I11" t="s">
        <v>590</v>
      </c>
      <c r="J11" s="238"/>
      <c r="K11" t="s">
        <v>832</v>
      </c>
      <c r="P11">
        <v>7</v>
      </c>
      <c r="Q11" t="s">
        <v>1246</v>
      </c>
      <c r="R11" t="s">
        <v>1247</v>
      </c>
    </row>
    <row r="12" spans="1:18" ht="14.25" thickBot="1">
      <c r="A12">
        <v>8</v>
      </c>
      <c r="B12" t="s">
        <v>127</v>
      </c>
      <c r="C12" t="s">
        <v>1742</v>
      </c>
      <c r="D12" t="s">
        <v>127</v>
      </c>
      <c r="E12" t="s">
        <v>128</v>
      </c>
      <c r="H12">
        <v>8</v>
      </c>
      <c r="I12" t="s">
        <v>892</v>
      </c>
      <c r="J12" s="239"/>
      <c r="K12" t="s">
        <v>832</v>
      </c>
      <c r="P12">
        <v>8</v>
      </c>
      <c r="Q12" t="s">
        <v>1248</v>
      </c>
      <c r="R12" t="s">
        <v>1249</v>
      </c>
    </row>
    <row r="13" spans="1:18" ht="13.5">
      <c r="A13">
        <v>9</v>
      </c>
      <c r="B13" t="s">
        <v>129</v>
      </c>
      <c r="C13" t="s">
        <v>1743</v>
      </c>
      <c r="D13" t="s">
        <v>129</v>
      </c>
      <c r="E13" t="s">
        <v>130</v>
      </c>
      <c r="H13">
        <v>9</v>
      </c>
      <c r="I13" t="s">
        <v>590</v>
      </c>
      <c r="P13">
        <v>9</v>
      </c>
      <c r="Q13" t="s">
        <v>1250</v>
      </c>
      <c r="R13" t="s">
        <v>1251</v>
      </c>
    </row>
    <row r="14" spans="1:18" ht="14.25" thickBot="1">
      <c r="A14">
        <v>10</v>
      </c>
      <c r="B14" t="s">
        <v>131</v>
      </c>
      <c r="C14" t="s">
        <v>1744</v>
      </c>
      <c r="D14" t="s">
        <v>131</v>
      </c>
      <c r="E14" t="s">
        <v>132</v>
      </c>
      <c r="H14">
        <v>10</v>
      </c>
      <c r="I14" t="s">
        <v>590</v>
      </c>
      <c r="P14">
        <v>10</v>
      </c>
      <c r="Q14" t="s">
        <v>1252</v>
      </c>
      <c r="R14" t="s">
        <v>1253</v>
      </c>
    </row>
    <row r="15" spans="1:18" ht="13.5">
      <c r="A15">
        <v>11</v>
      </c>
      <c r="B15" t="s">
        <v>133</v>
      </c>
      <c r="C15" t="s">
        <v>1745</v>
      </c>
      <c r="D15" t="s">
        <v>133</v>
      </c>
      <c r="E15" t="s">
        <v>134</v>
      </c>
      <c r="H15">
        <v>11</v>
      </c>
      <c r="I15" t="s">
        <v>632</v>
      </c>
      <c r="J15" s="237"/>
      <c r="K15" t="s">
        <v>738</v>
      </c>
      <c r="P15">
        <v>11</v>
      </c>
      <c r="Q15" t="s">
        <v>1254</v>
      </c>
      <c r="R15" t="s">
        <v>1255</v>
      </c>
    </row>
    <row r="16" spans="1:18" ht="13.5">
      <c r="A16">
        <v>12</v>
      </c>
      <c r="B16" t="s">
        <v>135</v>
      </c>
      <c r="C16" t="s">
        <v>1746</v>
      </c>
      <c r="D16" t="s">
        <v>135</v>
      </c>
      <c r="E16" t="s">
        <v>1747</v>
      </c>
      <c r="H16">
        <v>12</v>
      </c>
      <c r="I16" t="s">
        <v>635</v>
      </c>
      <c r="J16" s="238"/>
      <c r="K16" t="s">
        <v>738</v>
      </c>
      <c r="P16">
        <v>12</v>
      </c>
      <c r="Q16" t="s">
        <v>1256</v>
      </c>
      <c r="R16" t="s">
        <v>1257</v>
      </c>
    </row>
    <row r="17" spans="1:18" ht="13.5">
      <c r="A17">
        <v>13</v>
      </c>
      <c r="B17" t="s">
        <v>136</v>
      </c>
      <c r="C17" t="s">
        <v>1748</v>
      </c>
      <c r="D17" t="s">
        <v>136</v>
      </c>
      <c r="E17" t="s">
        <v>1749</v>
      </c>
      <c r="H17">
        <v>13</v>
      </c>
      <c r="I17" t="s">
        <v>634</v>
      </c>
      <c r="J17" s="238"/>
      <c r="K17" t="s">
        <v>738</v>
      </c>
      <c r="P17">
        <v>13</v>
      </c>
      <c r="Q17" t="s">
        <v>1258</v>
      </c>
      <c r="R17" t="s">
        <v>1259</v>
      </c>
    </row>
    <row r="18" spans="1:18" ht="14.25" thickBot="1">
      <c r="A18">
        <v>14</v>
      </c>
      <c r="B18" t="s">
        <v>137</v>
      </c>
      <c r="C18" t="s">
        <v>1750</v>
      </c>
      <c r="D18" t="s">
        <v>137</v>
      </c>
      <c r="E18" t="s">
        <v>1751</v>
      </c>
      <c r="H18">
        <v>14</v>
      </c>
      <c r="I18" t="s">
        <v>633</v>
      </c>
      <c r="J18" s="239"/>
      <c r="K18" t="s">
        <v>738</v>
      </c>
      <c r="P18">
        <v>14</v>
      </c>
      <c r="Q18" t="s">
        <v>1260</v>
      </c>
      <c r="R18" t="s">
        <v>1261</v>
      </c>
    </row>
    <row r="19" spans="1:18" ht="13.5">
      <c r="A19">
        <v>15</v>
      </c>
      <c r="B19" t="s">
        <v>138</v>
      </c>
      <c r="C19" t="s">
        <v>1752</v>
      </c>
      <c r="D19" t="s">
        <v>138</v>
      </c>
      <c r="E19" t="s">
        <v>1753</v>
      </c>
      <c r="H19">
        <v>15</v>
      </c>
      <c r="I19" t="s">
        <v>765</v>
      </c>
      <c r="P19">
        <v>15</v>
      </c>
      <c r="Q19" t="s">
        <v>1262</v>
      </c>
      <c r="R19" t="s">
        <v>1263</v>
      </c>
    </row>
    <row r="20" spans="1:18" ht="13.5">
      <c r="A20">
        <v>16</v>
      </c>
      <c r="B20" t="s">
        <v>139</v>
      </c>
      <c r="C20" t="s">
        <v>1754</v>
      </c>
      <c r="D20" t="s">
        <v>139</v>
      </c>
      <c r="E20" t="s">
        <v>1755</v>
      </c>
      <c r="H20">
        <v>16</v>
      </c>
      <c r="I20" t="s">
        <v>765</v>
      </c>
      <c r="P20">
        <v>16</v>
      </c>
      <c r="Q20" t="s">
        <v>1264</v>
      </c>
      <c r="R20" t="s">
        <v>1265</v>
      </c>
    </row>
    <row r="21" spans="1:18" ht="13.5">
      <c r="A21">
        <v>17</v>
      </c>
      <c r="B21" t="s">
        <v>1757</v>
      </c>
      <c r="C21" t="s">
        <v>1756</v>
      </c>
      <c r="D21" t="s">
        <v>1757</v>
      </c>
      <c r="E21" t="s">
        <v>140</v>
      </c>
      <c r="H21">
        <v>17</v>
      </c>
      <c r="I21" t="s">
        <v>765</v>
      </c>
      <c r="P21">
        <v>17</v>
      </c>
      <c r="Q21" t="s">
        <v>1266</v>
      </c>
      <c r="R21" t="s">
        <v>1267</v>
      </c>
    </row>
    <row r="22" spans="1:18" ht="13.5">
      <c r="A22">
        <v>18</v>
      </c>
      <c r="B22" t="s">
        <v>1759</v>
      </c>
      <c r="C22" t="s">
        <v>1758</v>
      </c>
      <c r="D22" t="s">
        <v>1759</v>
      </c>
      <c r="E22" t="s">
        <v>141</v>
      </c>
      <c r="H22">
        <v>18</v>
      </c>
      <c r="I22" t="s">
        <v>765</v>
      </c>
      <c r="P22">
        <v>18</v>
      </c>
      <c r="Q22" t="s">
        <v>1268</v>
      </c>
      <c r="R22" t="s">
        <v>1269</v>
      </c>
    </row>
    <row r="23" spans="1:18" ht="13.5">
      <c r="A23">
        <v>19</v>
      </c>
      <c r="B23" t="s">
        <v>1761</v>
      </c>
      <c r="C23" t="s">
        <v>1760</v>
      </c>
      <c r="D23" t="s">
        <v>1761</v>
      </c>
      <c r="E23" t="s">
        <v>142</v>
      </c>
      <c r="H23">
        <v>19</v>
      </c>
      <c r="I23" t="s">
        <v>765</v>
      </c>
      <c r="P23">
        <v>19</v>
      </c>
      <c r="Q23" t="s">
        <v>1270</v>
      </c>
      <c r="R23" t="s">
        <v>1271</v>
      </c>
    </row>
    <row r="24" spans="1:18" ht="14.25" thickBot="1">
      <c r="A24">
        <v>20</v>
      </c>
      <c r="B24" t="s">
        <v>143</v>
      </c>
      <c r="C24" t="s">
        <v>143</v>
      </c>
      <c r="D24" t="s">
        <v>143</v>
      </c>
      <c r="E24" t="s">
        <v>143</v>
      </c>
      <c r="H24">
        <v>20</v>
      </c>
      <c r="I24" t="s">
        <v>765</v>
      </c>
      <c r="P24">
        <v>20</v>
      </c>
      <c r="Q24" t="s">
        <v>1272</v>
      </c>
      <c r="R24" t="s">
        <v>1273</v>
      </c>
    </row>
    <row r="25" spans="1:18" ht="13.5">
      <c r="A25">
        <v>21</v>
      </c>
      <c r="B25" t="s">
        <v>143</v>
      </c>
      <c r="C25" t="s">
        <v>143</v>
      </c>
      <c r="D25" t="s">
        <v>143</v>
      </c>
      <c r="E25" t="s">
        <v>143</v>
      </c>
      <c r="H25">
        <v>21</v>
      </c>
      <c r="I25" t="s">
        <v>766</v>
      </c>
      <c r="J25" s="237"/>
      <c r="K25" t="s">
        <v>739</v>
      </c>
      <c r="P25">
        <v>21</v>
      </c>
      <c r="Q25" t="s">
        <v>1274</v>
      </c>
      <c r="R25" t="s">
        <v>1275</v>
      </c>
    </row>
    <row r="26" spans="1:18" ht="13.5">
      <c r="A26">
        <v>22</v>
      </c>
      <c r="B26" t="s">
        <v>143</v>
      </c>
      <c r="C26" t="s">
        <v>143</v>
      </c>
      <c r="D26" t="s">
        <v>143</v>
      </c>
      <c r="E26" t="s">
        <v>143</v>
      </c>
      <c r="H26">
        <v>22</v>
      </c>
      <c r="I26" t="s">
        <v>767</v>
      </c>
      <c r="J26" s="238"/>
      <c r="K26" t="s">
        <v>739</v>
      </c>
      <c r="P26">
        <v>22</v>
      </c>
      <c r="Q26" t="s">
        <v>1276</v>
      </c>
      <c r="R26" t="s">
        <v>1277</v>
      </c>
    </row>
    <row r="27" spans="1:18" ht="13.5">
      <c r="A27">
        <v>23</v>
      </c>
      <c r="B27" t="s">
        <v>143</v>
      </c>
      <c r="C27" t="s">
        <v>143</v>
      </c>
      <c r="D27" t="s">
        <v>143</v>
      </c>
      <c r="E27" t="s">
        <v>143</v>
      </c>
      <c r="H27">
        <v>23</v>
      </c>
      <c r="I27" t="s">
        <v>768</v>
      </c>
      <c r="J27" s="238"/>
      <c r="K27" t="s">
        <v>739</v>
      </c>
      <c r="P27">
        <v>23</v>
      </c>
      <c r="Q27" t="s">
        <v>1278</v>
      </c>
      <c r="R27" t="s">
        <v>1279</v>
      </c>
    </row>
    <row r="28" spans="1:18" ht="13.5">
      <c r="A28">
        <v>24</v>
      </c>
      <c r="B28" t="s">
        <v>143</v>
      </c>
      <c r="C28" t="s">
        <v>143</v>
      </c>
      <c r="D28" t="s">
        <v>143</v>
      </c>
      <c r="E28" t="s">
        <v>143</v>
      </c>
      <c r="H28">
        <v>24</v>
      </c>
      <c r="I28" t="s">
        <v>769</v>
      </c>
      <c r="J28" s="238"/>
      <c r="K28" t="s">
        <v>739</v>
      </c>
      <c r="P28">
        <v>24</v>
      </c>
      <c r="Q28" t="s">
        <v>1280</v>
      </c>
      <c r="R28" t="s">
        <v>1281</v>
      </c>
    </row>
    <row r="29" spans="1:18" ht="13.5">
      <c r="A29">
        <v>25</v>
      </c>
      <c r="B29" t="s">
        <v>143</v>
      </c>
      <c r="C29" t="s">
        <v>143</v>
      </c>
      <c r="D29" t="s">
        <v>143</v>
      </c>
      <c r="E29" t="s">
        <v>143</v>
      </c>
      <c r="H29">
        <v>25</v>
      </c>
      <c r="I29" t="s">
        <v>770</v>
      </c>
      <c r="J29" s="238"/>
      <c r="K29" t="s">
        <v>739</v>
      </c>
      <c r="P29">
        <v>25</v>
      </c>
      <c r="Q29" t="s">
        <v>1282</v>
      </c>
      <c r="R29" t="s">
        <v>1283</v>
      </c>
    </row>
    <row r="30" spans="1:18" ht="13.5">
      <c r="A30">
        <v>26</v>
      </c>
      <c r="B30" t="s">
        <v>143</v>
      </c>
      <c r="C30" t="s">
        <v>143</v>
      </c>
      <c r="D30" t="s">
        <v>143</v>
      </c>
      <c r="E30" t="s">
        <v>143</v>
      </c>
      <c r="H30">
        <v>26</v>
      </c>
      <c r="I30" t="s">
        <v>771</v>
      </c>
      <c r="J30" s="238"/>
      <c r="K30" t="s">
        <v>739</v>
      </c>
      <c r="P30">
        <v>26</v>
      </c>
      <c r="Q30" t="s">
        <v>1284</v>
      </c>
      <c r="R30" t="s">
        <v>1285</v>
      </c>
    </row>
    <row r="31" spans="1:18" ht="13.5">
      <c r="A31">
        <v>27</v>
      </c>
      <c r="B31" t="s">
        <v>143</v>
      </c>
      <c r="C31" t="s">
        <v>143</v>
      </c>
      <c r="D31" t="s">
        <v>143</v>
      </c>
      <c r="E31" t="s">
        <v>143</v>
      </c>
      <c r="H31">
        <v>27</v>
      </c>
      <c r="I31" t="s">
        <v>710</v>
      </c>
      <c r="J31" s="238"/>
      <c r="K31" t="s">
        <v>739</v>
      </c>
      <c r="P31">
        <v>27</v>
      </c>
      <c r="Q31" t="s">
        <v>1286</v>
      </c>
      <c r="R31" t="s">
        <v>1287</v>
      </c>
    </row>
    <row r="32" spans="1:18" ht="13.5">
      <c r="A32">
        <v>28</v>
      </c>
      <c r="B32" t="s">
        <v>143</v>
      </c>
      <c r="C32" t="s">
        <v>143</v>
      </c>
      <c r="D32" t="s">
        <v>143</v>
      </c>
      <c r="E32" t="s">
        <v>143</v>
      </c>
      <c r="H32">
        <v>28</v>
      </c>
      <c r="I32" t="s">
        <v>740</v>
      </c>
      <c r="J32" s="238"/>
      <c r="K32" t="s">
        <v>739</v>
      </c>
      <c r="P32">
        <v>28</v>
      </c>
      <c r="Q32" t="s">
        <v>1288</v>
      </c>
      <c r="R32" t="s">
        <v>1289</v>
      </c>
    </row>
    <row r="33" spans="1:18" ht="14.25" thickBot="1">
      <c r="A33">
        <v>29</v>
      </c>
      <c r="B33" t="s">
        <v>143</v>
      </c>
      <c r="C33" t="s">
        <v>143</v>
      </c>
      <c r="D33" t="s">
        <v>143</v>
      </c>
      <c r="E33" t="s">
        <v>143</v>
      </c>
      <c r="H33">
        <v>29</v>
      </c>
      <c r="I33" t="s">
        <v>823</v>
      </c>
      <c r="J33" s="239"/>
      <c r="K33" t="s">
        <v>739</v>
      </c>
      <c r="P33">
        <v>29</v>
      </c>
      <c r="Q33" t="s">
        <v>1290</v>
      </c>
      <c r="R33" t="s">
        <v>1291</v>
      </c>
    </row>
    <row r="34" spans="1:18" ht="14.25" thickBot="1">
      <c r="A34">
        <v>30</v>
      </c>
      <c r="B34" t="s">
        <v>143</v>
      </c>
      <c r="C34" t="s">
        <v>143</v>
      </c>
      <c r="D34" t="s">
        <v>143</v>
      </c>
      <c r="E34" t="s">
        <v>143</v>
      </c>
      <c r="H34">
        <v>30</v>
      </c>
      <c r="I34" t="s">
        <v>765</v>
      </c>
      <c r="P34">
        <v>30</v>
      </c>
      <c r="Q34" t="s">
        <v>1292</v>
      </c>
      <c r="R34" t="s">
        <v>1293</v>
      </c>
    </row>
    <row r="35" spans="1:18" ht="13.5">
      <c r="A35">
        <v>31</v>
      </c>
      <c r="B35" t="s">
        <v>1811</v>
      </c>
      <c r="C35" t="s">
        <v>144</v>
      </c>
      <c r="D35" t="s">
        <v>1812</v>
      </c>
      <c r="E35" t="s">
        <v>1813</v>
      </c>
      <c r="F35" t="s">
        <v>802</v>
      </c>
      <c r="H35">
        <v>31</v>
      </c>
      <c r="I35" s="212" t="s">
        <v>1992</v>
      </c>
      <c r="J35" s="237"/>
      <c r="K35" t="s">
        <v>1716</v>
      </c>
      <c r="P35">
        <v>31</v>
      </c>
      <c r="Q35" t="s">
        <v>1294</v>
      </c>
      <c r="R35" t="s">
        <v>1295</v>
      </c>
    </row>
    <row r="36" spans="1:18" ht="13.5">
      <c r="A36">
        <v>32</v>
      </c>
      <c r="B36" t="s">
        <v>1814</v>
      </c>
      <c r="C36" t="s">
        <v>1762</v>
      </c>
      <c r="D36" t="s">
        <v>1815</v>
      </c>
      <c r="E36" t="s">
        <v>1816</v>
      </c>
      <c r="F36" t="s">
        <v>803</v>
      </c>
      <c r="H36">
        <v>32</v>
      </c>
      <c r="I36" s="212" t="s">
        <v>1993</v>
      </c>
      <c r="J36" s="238"/>
      <c r="K36" t="s">
        <v>1716</v>
      </c>
      <c r="P36">
        <v>32</v>
      </c>
      <c r="Q36" t="s">
        <v>1296</v>
      </c>
      <c r="R36" t="s">
        <v>1297</v>
      </c>
    </row>
    <row r="37" spans="1:18" ht="13.5">
      <c r="A37">
        <v>33</v>
      </c>
      <c r="B37" t="s">
        <v>1817</v>
      </c>
      <c r="C37" t="s">
        <v>1763</v>
      </c>
      <c r="D37" t="s">
        <v>1818</v>
      </c>
      <c r="E37" t="s">
        <v>1819</v>
      </c>
      <c r="F37" t="s">
        <v>804</v>
      </c>
      <c r="H37">
        <v>33</v>
      </c>
      <c r="I37" s="212" t="s">
        <v>1994</v>
      </c>
      <c r="J37" s="238"/>
      <c r="K37" t="s">
        <v>1716</v>
      </c>
      <c r="P37">
        <v>33</v>
      </c>
      <c r="Q37" t="s">
        <v>1298</v>
      </c>
      <c r="R37" t="s">
        <v>1299</v>
      </c>
    </row>
    <row r="38" spans="1:18" ht="13.5">
      <c r="A38">
        <v>34</v>
      </c>
      <c r="B38" t="s">
        <v>1820</v>
      </c>
      <c r="C38" t="s">
        <v>1764</v>
      </c>
      <c r="D38" t="s">
        <v>1821</v>
      </c>
      <c r="E38" t="s">
        <v>1822</v>
      </c>
      <c r="F38" t="s">
        <v>1823</v>
      </c>
      <c r="H38">
        <v>34</v>
      </c>
      <c r="I38" t="s">
        <v>1714</v>
      </c>
      <c r="J38" s="238"/>
      <c r="K38" t="s">
        <v>1716</v>
      </c>
      <c r="P38">
        <v>34</v>
      </c>
      <c r="Q38" t="s">
        <v>1300</v>
      </c>
      <c r="R38" t="s">
        <v>1301</v>
      </c>
    </row>
    <row r="39" spans="1:18" ht="14.25" thickBot="1">
      <c r="A39">
        <v>35</v>
      </c>
      <c r="B39" t="s">
        <v>1824</v>
      </c>
      <c r="C39" t="s">
        <v>145</v>
      </c>
      <c r="D39" t="s">
        <v>1824</v>
      </c>
      <c r="E39" t="s">
        <v>1825</v>
      </c>
      <c r="F39" t="s">
        <v>1949</v>
      </c>
      <c r="H39">
        <v>35</v>
      </c>
      <c r="I39" t="s">
        <v>1715</v>
      </c>
      <c r="J39" s="239"/>
      <c r="K39" t="s">
        <v>1716</v>
      </c>
      <c r="P39">
        <v>35</v>
      </c>
      <c r="Q39" t="s">
        <v>1302</v>
      </c>
      <c r="R39" t="s">
        <v>1303</v>
      </c>
    </row>
    <row r="40" spans="1:18" ht="13.5">
      <c r="A40">
        <v>36</v>
      </c>
      <c r="B40" t="s">
        <v>1826</v>
      </c>
      <c r="C40" t="s">
        <v>146</v>
      </c>
      <c r="D40" t="s">
        <v>1827</v>
      </c>
      <c r="E40" t="s">
        <v>1828</v>
      </c>
      <c r="F40" t="s">
        <v>1823</v>
      </c>
      <c r="H40">
        <v>36</v>
      </c>
      <c r="I40" t="s">
        <v>765</v>
      </c>
      <c r="P40">
        <v>36</v>
      </c>
      <c r="Q40" t="s">
        <v>1304</v>
      </c>
      <c r="R40" t="s">
        <v>1305</v>
      </c>
    </row>
    <row r="41" spans="1:18" ht="13.5">
      <c r="A41">
        <v>37</v>
      </c>
      <c r="B41" t="s">
        <v>1829</v>
      </c>
      <c r="C41" t="s">
        <v>1765</v>
      </c>
      <c r="D41" t="s">
        <v>1830</v>
      </c>
      <c r="E41" t="s">
        <v>1831</v>
      </c>
      <c r="F41" t="s">
        <v>1832</v>
      </c>
      <c r="H41">
        <v>37</v>
      </c>
      <c r="I41" t="s">
        <v>765</v>
      </c>
      <c r="P41">
        <v>37</v>
      </c>
      <c r="Q41" t="s">
        <v>1306</v>
      </c>
      <c r="R41" t="s">
        <v>1307</v>
      </c>
    </row>
    <row r="42" spans="1:18" ht="13.5">
      <c r="A42">
        <v>38</v>
      </c>
      <c r="B42" t="s">
        <v>1833</v>
      </c>
      <c r="C42" t="s">
        <v>837</v>
      </c>
      <c r="D42" t="s">
        <v>1834</v>
      </c>
      <c r="E42" t="s">
        <v>1835</v>
      </c>
      <c r="F42" t="s">
        <v>1836</v>
      </c>
      <c r="H42">
        <v>38</v>
      </c>
      <c r="I42" t="s">
        <v>765</v>
      </c>
      <c r="P42">
        <v>38</v>
      </c>
      <c r="Q42" t="s">
        <v>1308</v>
      </c>
      <c r="R42" t="s">
        <v>1309</v>
      </c>
    </row>
    <row r="43" spans="1:18" ht="13.5">
      <c r="A43">
        <v>39</v>
      </c>
      <c r="B43" t="s">
        <v>1837</v>
      </c>
      <c r="C43" t="s">
        <v>1838</v>
      </c>
      <c r="D43" t="s">
        <v>1839</v>
      </c>
      <c r="E43" t="s">
        <v>1840</v>
      </c>
      <c r="F43" t="s">
        <v>806</v>
      </c>
      <c r="H43">
        <v>39</v>
      </c>
      <c r="I43" t="s">
        <v>765</v>
      </c>
      <c r="P43">
        <v>39</v>
      </c>
      <c r="Q43" t="s">
        <v>1310</v>
      </c>
      <c r="R43" t="s">
        <v>1311</v>
      </c>
    </row>
    <row r="44" spans="1:18" ht="13.5">
      <c r="A44">
        <v>40</v>
      </c>
      <c r="B44" t="s">
        <v>143</v>
      </c>
      <c r="C44" t="s">
        <v>143</v>
      </c>
      <c r="D44" t="s">
        <v>143</v>
      </c>
      <c r="E44" t="s">
        <v>143</v>
      </c>
      <c r="H44">
        <v>40</v>
      </c>
      <c r="I44" t="s">
        <v>765</v>
      </c>
      <c r="P44">
        <v>40</v>
      </c>
      <c r="Q44" t="s">
        <v>1312</v>
      </c>
      <c r="R44" t="s">
        <v>1313</v>
      </c>
    </row>
    <row r="45" spans="1:18" ht="13.5">
      <c r="A45">
        <v>41</v>
      </c>
      <c r="B45" t="s">
        <v>1841</v>
      </c>
      <c r="C45" t="s">
        <v>147</v>
      </c>
      <c r="D45" t="s">
        <v>1842</v>
      </c>
      <c r="E45" t="s">
        <v>1843</v>
      </c>
      <c r="F45" t="s">
        <v>807</v>
      </c>
      <c r="H45">
        <v>41</v>
      </c>
      <c r="I45" t="s">
        <v>765</v>
      </c>
      <c r="P45">
        <v>41</v>
      </c>
      <c r="Q45" t="s">
        <v>1314</v>
      </c>
      <c r="R45" t="s">
        <v>1315</v>
      </c>
    </row>
    <row r="46" spans="1:18" ht="13.5">
      <c r="A46">
        <v>42</v>
      </c>
      <c r="B46" t="s">
        <v>1844</v>
      </c>
      <c r="C46" t="s">
        <v>1766</v>
      </c>
      <c r="D46" t="s">
        <v>1950</v>
      </c>
      <c r="E46" t="s">
        <v>1951</v>
      </c>
      <c r="F46" t="s">
        <v>808</v>
      </c>
      <c r="H46">
        <v>42</v>
      </c>
      <c r="I46" t="s">
        <v>765</v>
      </c>
      <c r="P46">
        <v>42</v>
      </c>
      <c r="Q46" t="s">
        <v>1316</v>
      </c>
      <c r="R46" t="s">
        <v>1317</v>
      </c>
    </row>
    <row r="47" spans="1:18" ht="13.5">
      <c r="A47">
        <v>43</v>
      </c>
      <c r="B47" t="s">
        <v>1845</v>
      </c>
      <c r="C47" t="s">
        <v>148</v>
      </c>
      <c r="D47" t="s">
        <v>1846</v>
      </c>
      <c r="E47" t="s">
        <v>1847</v>
      </c>
      <c r="F47" t="s">
        <v>809</v>
      </c>
      <c r="H47">
        <v>43</v>
      </c>
      <c r="I47" t="s">
        <v>765</v>
      </c>
      <c r="P47">
        <v>43</v>
      </c>
      <c r="Q47" t="s">
        <v>1318</v>
      </c>
      <c r="R47" t="s">
        <v>1319</v>
      </c>
    </row>
    <row r="48" spans="1:18" ht="13.5">
      <c r="A48">
        <v>44</v>
      </c>
      <c r="B48" t="s">
        <v>1848</v>
      </c>
      <c r="C48" t="s">
        <v>1767</v>
      </c>
      <c r="D48" t="s">
        <v>1812</v>
      </c>
      <c r="E48" t="s">
        <v>1813</v>
      </c>
      <c r="F48" t="s">
        <v>1849</v>
      </c>
      <c r="H48">
        <v>44</v>
      </c>
      <c r="I48" t="s">
        <v>765</v>
      </c>
      <c r="P48">
        <v>44</v>
      </c>
      <c r="Q48" t="s">
        <v>1320</v>
      </c>
      <c r="R48" t="s">
        <v>1321</v>
      </c>
    </row>
    <row r="49" spans="1:18" ht="13.5">
      <c r="A49">
        <v>45</v>
      </c>
      <c r="B49" t="s">
        <v>1850</v>
      </c>
      <c r="C49" t="s">
        <v>149</v>
      </c>
      <c r="D49" t="s">
        <v>1850</v>
      </c>
      <c r="E49" t="s">
        <v>1851</v>
      </c>
      <c r="F49" t="s">
        <v>1952</v>
      </c>
      <c r="H49">
        <v>45</v>
      </c>
      <c r="I49" t="s">
        <v>765</v>
      </c>
      <c r="P49">
        <v>45</v>
      </c>
      <c r="Q49" t="s">
        <v>1322</v>
      </c>
      <c r="R49" t="s">
        <v>1323</v>
      </c>
    </row>
    <row r="50" spans="1:18" ht="13.5">
      <c r="A50">
        <v>46</v>
      </c>
      <c r="B50" t="s">
        <v>1852</v>
      </c>
      <c r="C50" t="s">
        <v>1768</v>
      </c>
      <c r="D50" t="s">
        <v>1827</v>
      </c>
      <c r="E50" t="s">
        <v>1828</v>
      </c>
      <c r="F50" t="s">
        <v>1853</v>
      </c>
      <c r="H50">
        <v>46</v>
      </c>
      <c r="I50" t="s">
        <v>765</v>
      </c>
      <c r="P50">
        <v>46</v>
      </c>
      <c r="Q50" t="s">
        <v>1324</v>
      </c>
      <c r="R50" t="s">
        <v>1325</v>
      </c>
    </row>
    <row r="51" spans="1:18" ht="13.5">
      <c r="A51">
        <v>47</v>
      </c>
      <c r="B51" t="s">
        <v>1953</v>
      </c>
      <c r="C51" t="s">
        <v>150</v>
      </c>
      <c r="D51" t="s">
        <v>1854</v>
      </c>
      <c r="E51" t="s">
        <v>1855</v>
      </c>
      <c r="F51" t="s">
        <v>1853</v>
      </c>
      <c r="H51">
        <v>47</v>
      </c>
      <c r="I51" t="s">
        <v>765</v>
      </c>
      <c r="P51">
        <v>47</v>
      </c>
      <c r="Q51" t="s">
        <v>1326</v>
      </c>
      <c r="R51" t="s">
        <v>1327</v>
      </c>
    </row>
    <row r="52" spans="1:18" ht="13.5">
      <c r="A52">
        <v>48</v>
      </c>
      <c r="B52" t="s">
        <v>1954</v>
      </c>
      <c r="C52" t="s">
        <v>1955</v>
      </c>
      <c r="D52" t="s">
        <v>1956</v>
      </c>
      <c r="E52" t="s">
        <v>1957</v>
      </c>
      <c r="H52">
        <v>48</v>
      </c>
      <c r="I52" t="s">
        <v>765</v>
      </c>
      <c r="P52">
        <v>48</v>
      </c>
      <c r="Q52" t="s">
        <v>1328</v>
      </c>
      <c r="R52" t="s">
        <v>1329</v>
      </c>
    </row>
    <row r="53" spans="1:18" ht="13.5">
      <c r="A53">
        <v>49</v>
      </c>
      <c r="B53" t="s">
        <v>143</v>
      </c>
      <c r="C53" t="s">
        <v>143</v>
      </c>
      <c r="D53" t="s">
        <v>143</v>
      </c>
      <c r="E53" t="s">
        <v>143</v>
      </c>
      <c r="H53">
        <v>49</v>
      </c>
      <c r="I53" t="s">
        <v>765</v>
      </c>
      <c r="P53">
        <v>49</v>
      </c>
      <c r="Q53" t="s">
        <v>1330</v>
      </c>
      <c r="R53" t="s">
        <v>1331</v>
      </c>
    </row>
    <row r="54" spans="1:18" ht="13.5">
      <c r="A54">
        <v>50</v>
      </c>
      <c r="B54" t="s">
        <v>864</v>
      </c>
      <c r="C54" t="s">
        <v>1978</v>
      </c>
      <c r="D54" t="s">
        <v>864</v>
      </c>
      <c r="E54" t="s">
        <v>1979</v>
      </c>
      <c r="H54">
        <v>50</v>
      </c>
      <c r="I54" t="s">
        <v>765</v>
      </c>
      <c r="P54">
        <v>50</v>
      </c>
      <c r="Q54" t="s">
        <v>1332</v>
      </c>
      <c r="R54" t="s">
        <v>1333</v>
      </c>
    </row>
    <row r="55" spans="1:18" ht="13.5">
      <c r="A55">
        <v>51</v>
      </c>
      <c r="B55" t="s">
        <v>1856</v>
      </c>
      <c r="C55" t="s">
        <v>1769</v>
      </c>
      <c r="D55" t="s">
        <v>1856</v>
      </c>
      <c r="E55" t="s">
        <v>1857</v>
      </c>
      <c r="H55">
        <v>51</v>
      </c>
      <c r="I55" t="s">
        <v>765</v>
      </c>
      <c r="P55">
        <v>51</v>
      </c>
      <c r="Q55" t="s">
        <v>1334</v>
      </c>
      <c r="R55" t="s">
        <v>1335</v>
      </c>
    </row>
    <row r="56" spans="1:18" ht="13.5">
      <c r="A56">
        <v>52</v>
      </c>
      <c r="B56" t="s">
        <v>1858</v>
      </c>
      <c r="C56" t="s">
        <v>1770</v>
      </c>
      <c r="D56" t="s">
        <v>1858</v>
      </c>
      <c r="E56" t="s">
        <v>1857</v>
      </c>
      <c r="H56">
        <v>52</v>
      </c>
      <c r="I56" t="s">
        <v>765</v>
      </c>
      <c r="P56">
        <v>52</v>
      </c>
      <c r="Q56" t="s">
        <v>1336</v>
      </c>
      <c r="R56" t="s">
        <v>1337</v>
      </c>
    </row>
    <row r="57" spans="1:18" ht="13.5">
      <c r="A57">
        <v>53</v>
      </c>
      <c r="B57" t="s">
        <v>1210</v>
      </c>
      <c r="C57" t="s">
        <v>1771</v>
      </c>
      <c r="D57" t="s">
        <v>1210</v>
      </c>
      <c r="E57" t="s">
        <v>1859</v>
      </c>
      <c r="F57" t="s">
        <v>1860</v>
      </c>
      <c r="H57">
        <v>53</v>
      </c>
      <c r="I57" t="s">
        <v>765</v>
      </c>
      <c r="P57">
        <v>53</v>
      </c>
      <c r="Q57" t="s">
        <v>1338</v>
      </c>
      <c r="R57" t="s">
        <v>1339</v>
      </c>
    </row>
    <row r="58" spans="1:18" ht="13.5">
      <c r="A58">
        <v>54</v>
      </c>
      <c r="B58" t="s">
        <v>1211</v>
      </c>
      <c r="C58" t="s">
        <v>1771</v>
      </c>
      <c r="D58" t="s">
        <v>1211</v>
      </c>
      <c r="E58" t="s">
        <v>1859</v>
      </c>
      <c r="F58" t="s">
        <v>1861</v>
      </c>
      <c r="H58">
        <v>54</v>
      </c>
      <c r="I58" t="s">
        <v>765</v>
      </c>
      <c r="P58">
        <v>54</v>
      </c>
      <c r="Q58" t="s">
        <v>1340</v>
      </c>
      <c r="R58" t="s">
        <v>1341</v>
      </c>
    </row>
    <row r="59" spans="1:18" ht="13.5">
      <c r="A59">
        <v>55</v>
      </c>
      <c r="B59" t="s">
        <v>143</v>
      </c>
      <c r="C59" t="s">
        <v>143</v>
      </c>
      <c r="D59" t="s">
        <v>143</v>
      </c>
      <c r="E59" t="s">
        <v>143</v>
      </c>
      <c r="H59">
        <v>55</v>
      </c>
      <c r="I59" t="s">
        <v>765</v>
      </c>
      <c r="P59">
        <v>55</v>
      </c>
      <c r="Q59" t="s">
        <v>1342</v>
      </c>
      <c r="R59" t="s">
        <v>1343</v>
      </c>
    </row>
    <row r="60" spans="1:18" ht="13.5">
      <c r="A60">
        <v>56</v>
      </c>
      <c r="B60" t="s">
        <v>143</v>
      </c>
      <c r="C60" t="s">
        <v>143</v>
      </c>
      <c r="D60" t="s">
        <v>143</v>
      </c>
      <c r="E60" t="s">
        <v>143</v>
      </c>
      <c r="H60">
        <v>56</v>
      </c>
      <c r="I60" t="s">
        <v>765</v>
      </c>
      <c r="P60">
        <v>56</v>
      </c>
      <c r="Q60" t="s">
        <v>1344</v>
      </c>
      <c r="R60" t="s">
        <v>1345</v>
      </c>
    </row>
    <row r="61" spans="1:18" ht="13.5">
      <c r="A61">
        <v>57</v>
      </c>
      <c r="B61" t="s">
        <v>143</v>
      </c>
      <c r="C61" t="s">
        <v>143</v>
      </c>
      <c r="D61" t="s">
        <v>143</v>
      </c>
      <c r="E61" t="s">
        <v>143</v>
      </c>
      <c r="H61">
        <v>57</v>
      </c>
      <c r="I61" t="s">
        <v>765</v>
      </c>
      <c r="P61">
        <v>57</v>
      </c>
      <c r="Q61" t="s">
        <v>1346</v>
      </c>
      <c r="R61" t="s">
        <v>1347</v>
      </c>
    </row>
    <row r="62" spans="1:18" ht="13.5">
      <c r="A62">
        <v>58</v>
      </c>
      <c r="B62" t="s">
        <v>143</v>
      </c>
      <c r="C62" t="s">
        <v>143</v>
      </c>
      <c r="D62" t="s">
        <v>143</v>
      </c>
      <c r="E62" t="s">
        <v>143</v>
      </c>
      <c r="H62">
        <v>58</v>
      </c>
      <c r="I62" t="s">
        <v>765</v>
      </c>
      <c r="P62">
        <v>58</v>
      </c>
      <c r="Q62" t="s">
        <v>1348</v>
      </c>
      <c r="R62" t="s">
        <v>1349</v>
      </c>
    </row>
    <row r="63" spans="1:18" ht="13.5">
      <c r="A63">
        <v>59</v>
      </c>
      <c r="B63" t="s">
        <v>143</v>
      </c>
      <c r="C63" t="s">
        <v>143</v>
      </c>
      <c r="D63" t="s">
        <v>143</v>
      </c>
      <c r="E63" t="s">
        <v>143</v>
      </c>
      <c r="H63">
        <v>59</v>
      </c>
      <c r="I63" t="s">
        <v>765</v>
      </c>
      <c r="P63">
        <v>59</v>
      </c>
      <c r="Q63" t="s">
        <v>1350</v>
      </c>
      <c r="R63" t="s">
        <v>1351</v>
      </c>
    </row>
    <row r="64" spans="1:18" ht="13.5">
      <c r="A64">
        <v>60</v>
      </c>
      <c r="B64" t="s">
        <v>151</v>
      </c>
      <c r="C64" t="s">
        <v>152</v>
      </c>
      <c r="D64" t="s">
        <v>151</v>
      </c>
      <c r="E64" t="s">
        <v>1783</v>
      </c>
      <c r="H64">
        <v>60</v>
      </c>
      <c r="I64" t="s">
        <v>765</v>
      </c>
      <c r="P64">
        <v>60</v>
      </c>
      <c r="Q64" t="s">
        <v>1352</v>
      </c>
      <c r="R64" t="s">
        <v>1353</v>
      </c>
    </row>
    <row r="65" spans="1:18" ht="13.5">
      <c r="A65">
        <v>61</v>
      </c>
      <c r="B65" t="s">
        <v>153</v>
      </c>
      <c r="C65" t="s">
        <v>1772</v>
      </c>
      <c r="D65" t="s">
        <v>153</v>
      </c>
      <c r="E65" t="s">
        <v>154</v>
      </c>
      <c r="P65">
        <v>61</v>
      </c>
      <c r="Q65" t="s">
        <v>1354</v>
      </c>
      <c r="R65" t="s">
        <v>1355</v>
      </c>
    </row>
    <row r="66" spans="1:18" ht="13.5">
      <c r="A66">
        <v>62</v>
      </c>
      <c r="B66" t="s">
        <v>155</v>
      </c>
      <c r="C66" t="s">
        <v>1773</v>
      </c>
      <c r="D66" t="s">
        <v>155</v>
      </c>
      <c r="E66" t="s">
        <v>1774</v>
      </c>
      <c r="P66">
        <v>62</v>
      </c>
      <c r="Q66" t="s">
        <v>1356</v>
      </c>
      <c r="R66" t="s">
        <v>1357</v>
      </c>
    </row>
    <row r="67" spans="1:18" ht="13.5">
      <c r="A67">
        <v>63</v>
      </c>
      <c r="B67" t="s">
        <v>156</v>
      </c>
      <c r="C67" t="s">
        <v>1775</v>
      </c>
      <c r="D67" t="s">
        <v>156</v>
      </c>
      <c r="E67" t="s">
        <v>1776</v>
      </c>
      <c r="P67">
        <v>63</v>
      </c>
      <c r="Q67" t="s">
        <v>1115</v>
      </c>
      <c r="R67" t="s">
        <v>1358</v>
      </c>
    </row>
    <row r="68" spans="1:18" ht="13.5">
      <c r="A68">
        <v>64</v>
      </c>
      <c r="B68" t="s">
        <v>157</v>
      </c>
      <c r="C68" t="s">
        <v>1777</v>
      </c>
      <c r="D68" t="s">
        <v>157</v>
      </c>
      <c r="E68" t="s">
        <v>1778</v>
      </c>
      <c r="P68">
        <v>64</v>
      </c>
      <c r="Q68" t="s">
        <v>1359</v>
      </c>
      <c r="R68" t="s">
        <v>1360</v>
      </c>
    </row>
    <row r="69" spans="1:18" ht="13.5">
      <c r="A69">
        <v>65</v>
      </c>
      <c r="B69" t="s">
        <v>158</v>
      </c>
      <c r="C69" t="s">
        <v>1779</v>
      </c>
      <c r="D69" t="s">
        <v>158</v>
      </c>
      <c r="E69" t="s">
        <v>1780</v>
      </c>
      <c r="P69">
        <v>65</v>
      </c>
      <c r="Q69" t="s">
        <v>1361</v>
      </c>
      <c r="R69" t="s">
        <v>1362</v>
      </c>
    </row>
    <row r="70" spans="1:18" ht="13.5">
      <c r="A70">
        <v>66</v>
      </c>
      <c r="B70" t="s">
        <v>1782</v>
      </c>
      <c r="C70" t="s">
        <v>1781</v>
      </c>
      <c r="D70" t="s">
        <v>1782</v>
      </c>
      <c r="E70" t="s">
        <v>159</v>
      </c>
      <c r="P70">
        <v>66</v>
      </c>
      <c r="Q70" t="s">
        <v>1363</v>
      </c>
      <c r="R70" t="s">
        <v>1364</v>
      </c>
    </row>
    <row r="71" spans="1:18" ht="13.5">
      <c r="A71">
        <v>67</v>
      </c>
      <c r="B71" t="s">
        <v>143</v>
      </c>
      <c r="C71" t="s">
        <v>143</v>
      </c>
      <c r="D71" t="s">
        <v>143</v>
      </c>
      <c r="E71" t="s">
        <v>143</v>
      </c>
      <c r="P71">
        <v>67</v>
      </c>
      <c r="Q71" t="s">
        <v>1365</v>
      </c>
      <c r="R71" t="s">
        <v>1366</v>
      </c>
    </row>
    <row r="72" spans="1:18" ht="13.5">
      <c r="A72">
        <v>68</v>
      </c>
      <c r="B72" t="s">
        <v>143</v>
      </c>
      <c r="C72" t="s">
        <v>143</v>
      </c>
      <c r="D72" t="s">
        <v>143</v>
      </c>
      <c r="E72" t="s">
        <v>143</v>
      </c>
      <c r="P72">
        <v>68</v>
      </c>
      <c r="Q72" t="s">
        <v>1367</v>
      </c>
      <c r="R72" t="s">
        <v>1368</v>
      </c>
    </row>
    <row r="73" spans="1:18" ht="13.5">
      <c r="A73">
        <v>69</v>
      </c>
      <c r="B73" t="s">
        <v>143</v>
      </c>
      <c r="C73" t="s">
        <v>143</v>
      </c>
      <c r="D73" t="s">
        <v>143</v>
      </c>
      <c r="E73" t="s">
        <v>143</v>
      </c>
      <c r="P73">
        <v>69</v>
      </c>
      <c r="Q73" t="s">
        <v>1369</v>
      </c>
      <c r="R73" t="s">
        <v>1370</v>
      </c>
    </row>
    <row r="74" spans="1:18" ht="13.5">
      <c r="A74">
        <v>70</v>
      </c>
      <c r="B74" t="s">
        <v>143</v>
      </c>
      <c r="C74" t="s">
        <v>143</v>
      </c>
      <c r="D74" t="s">
        <v>143</v>
      </c>
      <c r="E74" t="s">
        <v>143</v>
      </c>
      <c r="P74">
        <v>70</v>
      </c>
      <c r="Q74" t="s">
        <v>1371</v>
      </c>
      <c r="R74" t="s">
        <v>1372</v>
      </c>
    </row>
    <row r="75" spans="1:18" ht="13.5">
      <c r="A75">
        <v>71</v>
      </c>
      <c r="B75" t="s">
        <v>1785</v>
      </c>
      <c r="C75" t="s">
        <v>1784</v>
      </c>
      <c r="D75" t="s">
        <v>1785</v>
      </c>
      <c r="E75" t="s">
        <v>1785</v>
      </c>
      <c r="P75">
        <v>71</v>
      </c>
      <c r="Q75" t="s">
        <v>1373</v>
      </c>
      <c r="R75" t="s">
        <v>1374</v>
      </c>
    </row>
    <row r="76" spans="1:18" ht="13.5">
      <c r="A76">
        <v>72</v>
      </c>
      <c r="B76" t="s">
        <v>1787</v>
      </c>
      <c r="C76" t="s">
        <v>1786</v>
      </c>
      <c r="D76" t="s">
        <v>1787</v>
      </c>
      <c r="E76" t="s">
        <v>1787</v>
      </c>
      <c r="P76">
        <v>72</v>
      </c>
      <c r="Q76" t="s">
        <v>1375</v>
      </c>
      <c r="R76" t="s">
        <v>1376</v>
      </c>
    </row>
    <row r="77" spans="1:18" ht="13.5">
      <c r="A77">
        <v>73</v>
      </c>
      <c r="B77" t="s">
        <v>1789</v>
      </c>
      <c r="C77" t="s">
        <v>1788</v>
      </c>
      <c r="D77" t="s">
        <v>1789</v>
      </c>
      <c r="E77" t="s">
        <v>1789</v>
      </c>
      <c r="P77">
        <v>73</v>
      </c>
      <c r="Q77" t="s">
        <v>1377</v>
      </c>
      <c r="R77" t="s">
        <v>1378</v>
      </c>
    </row>
    <row r="78" spans="1:18" ht="13.5">
      <c r="A78">
        <v>74</v>
      </c>
      <c r="B78" t="s">
        <v>1791</v>
      </c>
      <c r="C78" t="s">
        <v>1790</v>
      </c>
      <c r="D78" t="s">
        <v>1791</v>
      </c>
      <c r="E78" t="s">
        <v>1791</v>
      </c>
      <c r="P78">
        <v>74</v>
      </c>
      <c r="Q78" t="s">
        <v>1379</v>
      </c>
      <c r="R78" t="s">
        <v>1380</v>
      </c>
    </row>
    <row r="79" spans="1:18" ht="13.5">
      <c r="A79">
        <v>75</v>
      </c>
      <c r="B79" t="s">
        <v>1862</v>
      </c>
      <c r="C79" t="s">
        <v>1863</v>
      </c>
      <c r="D79" t="s">
        <v>1862</v>
      </c>
      <c r="E79" t="s">
        <v>1862</v>
      </c>
      <c r="P79">
        <v>75</v>
      </c>
      <c r="Q79" t="s">
        <v>1381</v>
      </c>
      <c r="R79" t="s">
        <v>1382</v>
      </c>
    </row>
    <row r="80" spans="1:18" ht="13.5">
      <c r="A80">
        <v>76</v>
      </c>
      <c r="B80" t="s">
        <v>1864</v>
      </c>
      <c r="C80" t="s">
        <v>1865</v>
      </c>
      <c r="D80" t="s">
        <v>1864</v>
      </c>
      <c r="E80" t="s">
        <v>1864</v>
      </c>
      <c r="P80">
        <v>76</v>
      </c>
      <c r="Q80" t="s">
        <v>1417</v>
      </c>
      <c r="R80" t="s">
        <v>1418</v>
      </c>
    </row>
    <row r="81" spans="1:18" ht="13.5">
      <c r="A81">
        <v>77</v>
      </c>
      <c r="B81" t="s">
        <v>143</v>
      </c>
      <c r="C81" t="s">
        <v>1866</v>
      </c>
      <c r="D81" t="s">
        <v>143</v>
      </c>
      <c r="E81" t="s">
        <v>143</v>
      </c>
      <c r="P81">
        <v>77</v>
      </c>
      <c r="Q81" t="s">
        <v>1419</v>
      </c>
      <c r="R81" t="s">
        <v>1420</v>
      </c>
    </row>
    <row r="82" spans="1:18" ht="13.5">
      <c r="A82">
        <v>78</v>
      </c>
      <c r="B82" t="s">
        <v>143</v>
      </c>
      <c r="C82" t="s">
        <v>143</v>
      </c>
      <c r="D82" t="s">
        <v>143</v>
      </c>
      <c r="E82" t="s">
        <v>143</v>
      </c>
      <c r="P82">
        <v>78</v>
      </c>
      <c r="Q82" t="s">
        <v>1421</v>
      </c>
      <c r="R82" t="s">
        <v>1422</v>
      </c>
    </row>
    <row r="83" spans="1:18" ht="13.5">
      <c r="A83">
        <v>79</v>
      </c>
      <c r="B83" t="s">
        <v>143</v>
      </c>
      <c r="C83" t="s">
        <v>143</v>
      </c>
      <c r="D83" t="s">
        <v>143</v>
      </c>
      <c r="E83" t="s">
        <v>143</v>
      </c>
      <c r="P83">
        <v>79</v>
      </c>
      <c r="Q83" t="s">
        <v>1423</v>
      </c>
      <c r="R83" t="s">
        <v>1424</v>
      </c>
    </row>
    <row r="84" spans="1:18" ht="13.5">
      <c r="A84">
        <v>80</v>
      </c>
      <c r="B84" t="s">
        <v>160</v>
      </c>
      <c r="C84" t="s">
        <v>1792</v>
      </c>
      <c r="D84" t="s">
        <v>161</v>
      </c>
      <c r="E84" t="s">
        <v>161</v>
      </c>
      <c r="F84" t="s">
        <v>810</v>
      </c>
      <c r="P84">
        <v>80</v>
      </c>
      <c r="Q84" t="s">
        <v>1425</v>
      </c>
      <c r="R84" t="s">
        <v>1426</v>
      </c>
    </row>
    <row r="85" spans="1:18" ht="13.5">
      <c r="A85">
        <v>81</v>
      </c>
      <c r="B85" t="s">
        <v>162</v>
      </c>
      <c r="C85" t="s">
        <v>1793</v>
      </c>
      <c r="D85" t="s">
        <v>163</v>
      </c>
      <c r="E85" t="s">
        <v>163</v>
      </c>
      <c r="F85" t="s">
        <v>805</v>
      </c>
      <c r="P85">
        <v>81</v>
      </c>
      <c r="Q85" t="s">
        <v>1427</v>
      </c>
      <c r="R85" t="s">
        <v>1428</v>
      </c>
    </row>
    <row r="86" spans="1:18" ht="13.5">
      <c r="A86">
        <v>82</v>
      </c>
      <c r="B86" t="s">
        <v>838</v>
      </c>
      <c r="C86" t="s">
        <v>1794</v>
      </c>
      <c r="D86" t="s">
        <v>164</v>
      </c>
      <c r="E86" t="s">
        <v>164</v>
      </c>
      <c r="F86" t="s">
        <v>811</v>
      </c>
      <c r="P86">
        <v>82</v>
      </c>
      <c r="Q86" t="s">
        <v>1429</v>
      </c>
      <c r="R86" t="s">
        <v>1430</v>
      </c>
    </row>
    <row r="87" spans="1:18" ht="13.5">
      <c r="A87">
        <v>83</v>
      </c>
      <c r="B87" t="s">
        <v>1867</v>
      </c>
      <c r="C87" t="s">
        <v>1795</v>
      </c>
      <c r="D87" t="s">
        <v>165</v>
      </c>
      <c r="E87" t="s">
        <v>165</v>
      </c>
      <c r="F87" t="s">
        <v>812</v>
      </c>
      <c r="P87">
        <v>83</v>
      </c>
      <c r="Q87" t="s">
        <v>1431</v>
      </c>
      <c r="R87" t="s">
        <v>1432</v>
      </c>
    </row>
    <row r="88" spans="1:18" ht="13.5">
      <c r="A88">
        <v>84</v>
      </c>
      <c r="B88" t="s">
        <v>839</v>
      </c>
      <c r="C88" t="s">
        <v>1796</v>
      </c>
      <c r="D88" t="s">
        <v>166</v>
      </c>
      <c r="E88" t="s">
        <v>166</v>
      </c>
      <c r="F88" t="s">
        <v>813</v>
      </c>
      <c r="P88">
        <v>84</v>
      </c>
      <c r="Q88" t="s">
        <v>1433</v>
      </c>
      <c r="R88" t="s">
        <v>1434</v>
      </c>
    </row>
    <row r="89" spans="1:18" ht="13.5">
      <c r="A89">
        <v>85</v>
      </c>
      <c r="B89" t="s">
        <v>777</v>
      </c>
      <c r="C89" t="s">
        <v>1797</v>
      </c>
      <c r="D89" t="s">
        <v>778</v>
      </c>
      <c r="E89" t="s">
        <v>778</v>
      </c>
      <c r="F89" t="s">
        <v>814</v>
      </c>
      <c r="P89">
        <v>85</v>
      </c>
      <c r="Q89" t="s">
        <v>1435</v>
      </c>
      <c r="R89" t="s">
        <v>1436</v>
      </c>
    </row>
    <row r="90" spans="1:18" ht="13.5">
      <c r="A90">
        <v>86</v>
      </c>
      <c r="B90" t="s">
        <v>167</v>
      </c>
      <c r="C90" t="s">
        <v>1798</v>
      </c>
      <c r="D90" t="s">
        <v>185</v>
      </c>
      <c r="E90" t="s">
        <v>185</v>
      </c>
      <c r="F90" t="s">
        <v>805</v>
      </c>
      <c r="P90">
        <v>86</v>
      </c>
      <c r="Q90" t="s">
        <v>1437</v>
      </c>
      <c r="R90" t="s">
        <v>1438</v>
      </c>
    </row>
    <row r="91" spans="1:18" ht="13.5">
      <c r="A91">
        <v>87</v>
      </c>
      <c r="B91" t="s">
        <v>840</v>
      </c>
      <c r="C91" t="s">
        <v>1799</v>
      </c>
      <c r="D91" t="s">
        <v>186</v>
      </c>
      <c r="E91" t="s">
        <v>186</v>
      </c>
      <c r="F91" t="s">
        <v>811</v>
      </c>
      <c r="P91">
        <v>87</v>
      </c>
      <c r="Q91" t="s">
        <v>1439</v>
      </c>
      <c r="R91" t="s">
        <v>1440</v>
      </c>
    </row>
    <row r="92" spans="1:18" ht="13.5">
      <c r="A92">
        <v>88</v>
      </c>
      <c r="B92" t="s">
        <v>1868</v>
      </c>
      <c r="C92" t="s">
        <v>1800</v>
      </c>
      <c r="D92" t="s">
        <v>187</v>
      </c>
      <c r="E92" t="s">
        <v>187</v>
      </c>
      <c r="F92" t="s">
        <v>815</v>
      </c>
      <c r="P92">
        <v>88</v>
      </c>
      <c r="Q92" t="s">
        <v>1441</v>
      </c>
      <c r="R92" t="s">
        <v>1442</v>
      </c>
    </row>
    <row r="93" spans="1:18" ht="13.5">
      <c r="A93">
        <v>89</v>
      </c>
      <c r="B93" t="s">
        <v>188</v>
      </c>
      <c r="C93" t="s">
        <v>1801</v>
      </c>
      <c r="D93" t="s">
        <v>189</v>
      </c>
      <c r="E93" t="s">
        <v>189</v>
      </c>
      <c r="F93" t="s">
        <v>805</v>
      </c>
      <c r="P93">
        <v>89</v>
      </c>
      <c r="Q93" t="s">
        <v>1443</v>
      </c>
      <c r="R93" t="s">
        <v>1444</v>
      </c>
    </row>
    <row r="94" spans="1:18" ht="13.5">
      <c r="A94">
        <v>90</v>
      </c>
      <c r="B94" t="s">
        <v>841</v>
      </c>
      <c r="C94" t="s">
        <v>1802</v>
      </c>
      <c r="D94" t="s">
        <v>190</v>
      </c>
      <c r="E94" t="s">
        <v>190</v>
      </c>
      <c r="F94" t="s">
        <v>805</v>
      </c>
      <c r="P94">
        <v>90</v>
      </c>
      <c r="Q94" t="s">
        <v>1445</v>
      </c>
      <c r="R94" t="s">
        <v>1446</v>
      </c>
    </row>
    <row r="95" spans="1:18" ht="13.5">
      <c r="A95">
        <v>91</v>
      </c>
      <c r="B95" t="s">
        <v>1869</v>
      </c>
      <c r="C95" t="s">
        <v>1803</v>
      </c>
      <c r="D95" t="s">
        <v>191</v>
      </c>
      <c r="E95" t="s">
        <v>191</v>
      </c>
      <c r="F95" t="s">
        <v>811</v>
      </c>
      <c r="P95">
        <v>91</v>
      </c>
      <c r="Q95" t="s">
        <v>1447</v>
      </c>
      <c r="R95" t="s">
        <v>1448</v>
      </c>
    </row>
    <row r="96" spans="1:18" ht="13.5">
      <c r="A96">
        <v>92</v>
      </c>
      <c r="B96" t="s">
        <v>192</v>
      </c>
      <c r="C96" t="s">
        <v>1804</v>
      </c>
      <c r="D96" t="s">
        <v>752</v>
      </c>
      <c r="E96" t="s">
        <v>752</v>
      </c>
      <c r="F96" t="s">
        <v>805</v>
      </c>
      <c r="P96">
        <v>92</v>
      </c>
      <c r="Q96" t="s">
        <v>1197</v>
      </c>
      <c r="R96" t="s">
        <v>1449</v>
      </c>
    </row>
    <row r="97" spans="1:18" ht="13.5">
      <c r="A97">
        <v>93</v>
      </c>
      <c r="B97" t="s">
        <v>193</v>
      </c>
      <c r="C97" t="s">
        <v>1805</v>
      </c>
      <c r="D97" t="s">
        <v>753</v>
      </c>
      <c r="E97" t="s">
        <v>753</v>
      </c>
      <c r="F97" t="s">
        <v>807</v>
      </c>
      <c r="P97">
        <v>93</v>
      </c>
      <c r="Q97" t="s">
        <v>1450</v>
      </c>
      <c r="R97" t="s">
        <v>1451</v>
      </c>
    </row>
    <row r="98" spans="1:18" ht="13.5">
      <c r="A98">
        <v>94</v>
      </c>
      <c r="B98" t="s">
        <v>194</v>
      </c>
      <c r="C98" t="s">
        <v>1806</v>
      </c>
      <c r="D98" t="s">
        <v>195</v>
      </c>
      <c r="E98" t="s">
        <v>195</v>
      </c>
      <c r="F98" t="s">
        <v>807</v>
      </c>
      <c r="P98">
        <v>94</v>
      </c>
      <c r="Q98" t="s">
        <v>1452</v>
      </c>
      <c r="R98" t="s">
        <v>1453</v>
      </c>
    </row>
    <row r="99" spans="1:18" ht="13.5">
      <c r="A99">
        <v>95</v>
      </c>
      <c r="B99" t="s">
        <v>143</v>
      </c>
      <c r="C99" t="s">
        <v>196</v>
      </c>
      <c r="D99" t="s">
        <v>143</v>
      </c>
      <c r="E99" t="s">
        <v>143</v>
      </c>
      <c r="F99" t="s">
        <v>143</v>
      </c>
      <c r="P99">
        <v>95</v>
      </c>
      <c r="Q99" t="s">
        <v>1454</v>
      </c>
      <c r="R99" t="s">
        <v>1455</v>
      </c>
    </row>
    <row r="100" spans="1:18" ht="13.5">
      <c r="A100">
        <v>96</v>
      </c>
      <c r="B100" t="s">
        <v>1870</v>
      </c>
      <c r="C100" t="s">
        <v>197</v>
      </c>
      <c r="D100" t="s">
        <v>198</v>
      </c>
      <c r="E100" t="s">
        <v>198</v>
      </c>
      <c r="F100" t="s">
        <v>812</v>
      </c>
      <c r="P100">
        <v>96</v>
      </c>
      <c r="Q100" t="s">
        <v>1456</v>
      </c>
      <c r="R100" t="s">
        <v>1457</v>
      </c>
    </row>
    <row r="101" spans="1:18" ht="13.5">
      <c r="A101">
        <v>97</v>
      </c>
      <c r="B101" t="s">
        <v>199</v>
      </c>
      <c r="C101" t="s">
        <v>200</v>
      </c>
      <c r="D101" t="s">
        <v>201</v>
      </c>
      <c r="E101" t="s">
        <v>201</v>
      </c>
      <c r="F101" t="s">
        <v>816</v>
      </c>
      <c r="P101">
        <v>97</v>
      </c>
      <c r="Q101" t="s">
        <v>1458</v>
      </c>
      <c r="R101" t="s">
        <v>1459</v>
      </c>
    </row>
    <row r="102" spans="1:18" ht="13.5">
      <c r="A102">
        <v>98</v>
      </c>
      <c r="B102" t="s">
        <v>202</v>
      </c>
      <c r="C102" t="s">
        <v>203</v>
      </c>
      <c r="D102" t="s">
        <v>204</v>
      </c>
      <c r="E102" t="s">
        <v>204</v>
      </c>
      <c r="F102" t="s">
        <v>816</v>
      </c>
      <c r="P102">
        <v>98</v>
      </c>
      <c r="Q102" t="s">
        <v>1460</v>
      </c>
      <c r="R102" t="s">
        <v>1461</v>
      </c>
    </row>
    <row r="103" spans="1:18" ht="13.5">
      <c r="A103">
        <v>99</v>
      </c>
      <c r="B103" t="s">
        <v>205</v>
      </c>
      <c r="C103" t="s">
        <v>206</v>
      </c>
      <c r="D103" t="s">
        <v>817</v>
      </c>
      <c r="E103" t="s">
        <v>1212</v>
      </c>
      <c r="F103" t="s">
        <v>818</v>
      </c>
      <c r="P103">
        <v>99</v>
      </c>
      <c r="Q103" t="s">
        <v>1462</v>
      </c>
      <c r="R103" t="s">
        <v>1463</v>
      </c>
    </row>
    <row r="104" spans="1:18" ht="13.5">
      <c r="A104">
        <v>100</v>
      </c>
      <c r="B104" t="s">
        <v>1871</v>
      </c>
      <c r="C104" t="s">
        <v>1717</v>
      </c>
      <c r="D104" t="s">
        <v>1871</v>
      </c>
      <c r="E104" t="s">
        <v>1872</v>
      </c>
      <c r="F104" t="s">
        <v>1873</v>
      </c>
      <c r="P104">
        <v>100</v>
      </c>
      <c r="Q104" t="s">
        <v>1464</v>
      </c>
      <c r="R104" t="s">
        <v>1465</v>
      </c>
    </row>
    <row r="105" spans="1:18" ht="13.5">
      <c r="A105">
        <v>101</v>
      </c>
      <c r="B105" t="s">
        <v>207</v>
      </c>
      <c r="C105" t="s">
        <v>208</v>
      </c>
      <c r="D105" t="s">
        <v>207</v>
      </c>
      <c r="E105" t="s">
        <v>209</v>
      </c>
      <c r="P105">
        <v>101</v>
      </c>
      <c r="Q105" t="s">
        <v>1466</v>
      </c>
      <c r="R105" t="s">
        <v>1467</v>
      </c>
    </row>
    <row r="106" spans="1:18" ht="13.5">
      <c r="A106">
        <v>102</v>
      </c>
      <c r="B106" t="s">
        <v>210</v>
      </c>
      <c r="C106" t="s">
        <v>1807</v>
      </c>
      <c r="D106" t="s">
        <v>210</v>
      </c>
      <c r="E106" t="s">
        <v>211</v>
      </c>
      <c r="P106">
        <v>102</v>
      </c>
      <c r="Q106" t="s">
        <v>1468</v>
      </c>
      <c r="R106" t="s">
        <v>1469</v>
      </c>
    </row>
    <row r="107" spans="1:18" ht="13.5">
      <c r="A107">
        <v>103</v>
      </c>
      <c r="B107" t="s">
        <v>212</v>
      </c>
      <c r="C107" t="s">
        <v>1808</v>
      </c>
      <c r="D107" t="s">
        <v>212</v>
      </c>
      <c r="E107" t="s">
        <v>213</v>
      </c>
      <c r="P107">
        <v>103</v>
      </c>
      <c r="Q107" t="s">
        <v>1470</v>
      </c>
      <c r="R107" t="s">
        <v>1471</v>
      </c>
    </row>
    <row r="108" spans="1:18" ht="13.5">
      <c r="A108">
        <v>104</v>
      </c>
      <c r="B108" t="s">
        <v>214</v>
      </c>
      <c r="C108" t="s">
        <v>1809</v>
      </c>
      <c r="D108" t="s">
        <v>214</v>
      </c>
      <c r="E108" t="s">
        <v>215</v>
      </c>
      <c r="P108">
        <v>104</v>
      </c>
      <c r="Q108" t="s">
        <v>1472</v>
      </c>
      <c r="R108" t="s">
        <v>1473</v>
      </c>
    </row>
    <row r="109" spans="1:18" ht="13.5">
      <c r="A109">
        <v>105</v>
      </c>
      <c r="B109" t="s">
        <v>216</v>
      </c>
      <c r="C109" t="s">
        <v>0</v>
      </c>
      <c r="D109" t="s">
        <v>216</v>
      </c>
      <c r="E109" t="s">
        <v>217</v>
      </c>
      <c r="P109">
        <v>105</v>
      </c>
      <c r="Q109" t="s">
        <v>1474</v>
      </c>
      <c r="R109" t="s">
        <v>1475</v>
      </c>
    </row>
    <row r="110" spans="1:18" ht="13.5">
      <c r="A110">
        <v>106</v>
      </c>
      <c r="B110" t="s">
        <v>2</v>
      </c>
      <c r="C110" t="s">
        <v>1</v>
      </c>
      <c r="D110" t="s">
        <v>2</v>
      </c>
      <c r="E110" t="s">
        <v>218</v>
      </c>
      <c r="P110">
        <v>106</v>
      </c>
      <c r="Q110" t="s">
        <v>1476</v>
      </c>
      <c r="R110" t="s">
        <v>1477</v>
      </c>
    </row>
    <row r="111" spans="1:18" ht="13.5">
      <c r="A111">
        <v>107</v>
      </c>
      <c r="B111" t="s">
        <v>219</v>
      </c>
      <c r="C111" t="s">
        <v>3</v>
      </c>
      <c r="D111" t="s">
        <v>219</v>
      </c>
      <c r="E111" t="s">
        <v>220</v>
      </c>
      <c r="P111">
        <v>107</v>
      </c>
      <c r="Q111" t="s">
        <v>1478</v>
      </c>
      <c r="R111" t="s">
        <v>1479</v>
      </c>
    </row>
    <row r="112" spans="1:18" ht="13.5">
      <c r="A112">
        <v>108</v>
      </c>
      <c r="B112" t="s">
        <v>143</v>
      </c>
      <c r="C112" t="s">
        <v>143</v>
      </c>
      <c r="D112" t="s">
        <v>143</v>
      </c>
      <c r="E112" t="s">
        <v>143</v>
      </c>
      <c r="P112">
        <v>108</v>
      </c>
      <c r="Q112" t="s">
        <v>1480</v>
      </c>
      <c r="R112" t="s">
        <v>1481</v>
      </c>
    </row>
    <row r="113" spans="1:18" ht="13.5">
      <c r="A113">
        <v>109</v>
      </c>
      <c r="B113" t="s">
        <v>143</v>
      </c>
      <c r="C113" t="s">
        <v>143</v>
      </c>
      <c r="D113" t="s">
        <v>143</v>
      </c>
      <c r="E113" t="s">
        <v>143</v>
      </c>
      <c r="P113">
        <v>109</v>
      </c>
      <c r="Q113" t="s">
        <v>1482</v>
      </c>
      <c r="R113" t="s">
        <v>1483</v>
      </c>
    </row>
    <row r="114" spans="1:18" ht="13.5">
      <c r="A114">
        <v>110</v>
      </c>
      <c r="B114" t="s">
        <v>143</v>
      </c>
      <c r="C114" t="s">
        <v>143</v>
      </c>
      <c r="D114" t="s">
        <v>143</v>
      </c>
      <c r="E114" t="s">
        <v>143</v>
      </c>
      <c r="P114">
        <v>110</v>
      </c>
      <c r="Q114" t="s">
        <v>1484</v>
      </c>
      <c r="R114" t="s">
        <v>1485</v>
      </c>
    </row>
    <row r="115" spans="1:18" ht="13.5">
      <c r="A115">
        <v>111</v>
      </c>
      <c r="B115" t="s">
        <v>143</v>
      </c>
      <c r="C115" t="s">
        <v>143</v>
      </c>
      <c r="D115" t="s">
        <v>143</v>
      </c>
      <c r="E115" t="s">
        <v>143</v>
      </c>
      <c r="P115">
        <v>111</v>
      </c>
      <c r="Q115" t="s">
        <v>1486</v>
      </c>
      <c r="R115" t="s">
        <v>1487</v>
      </c>
    </row>
    <row r="116" spans="1:18" ht="13.5">
      <c r="A116">
        <v>112</v>
      </c>
      <c r="B116" t="s">
        <v>143</v>
      </c>
      <c r="C116" t="s">
        <v>143</v>
      </c>
      <c r="D116" t="s">
        <v>143</v>
      </c>
      <c r="E116" t="s">
        <v>143</v>
      </c>
      <c r="P116">
        <v>112</v>
      </c>
      <c r="Q116" t="s">
        <v>1488</v>
      </c>
      <c r="R116" t="s">
        <v>1489</v>
      </c>
    </row>
    <row r="117" spans="1:18" ht="13.5">
      <c r="A117">
        <v>113</v>
      </c>
      <c r="B117" t="s">
        <v>143</v>
      </c>
      <c r="C117" t="s">
        <v>143</v>
      </c>
      <c r="D117" t="s">
        <v>143</v>
      </c>
      <c r="E117" t="s">
        <v>143</v>
      </c>
      <c r="P117">
        <v>113</v>
      </c>
      <c r="Q117" t="s">
        <v>1490</v>
      </c>
      <c r="R117" t="s">
        <v>1491</v>
      </c>
    </row>
    <row r="118" spans="1:18" ht="13.5">
      <c r="A118">
        <v>114</v>
      </c>
      <c r="B118" t="s">
        <v>143</v>
      </c>
      <c r="C118" t="s">
        <v>143</v>
      </c>
      <c r="D118" t="s">
        <v>143</v>
      </c>
      <c r="E118" t="s">
        <v>143</v>
      </c>
      <c r="P118">
        <v>114</v>
      </c>
      <c r="Q118" t="s">
        <v>1492</v>
      </c>
      <c r="R118" t="s">
        <v>1493</v>
      </c>
    </row>
    <row r="119" spans="1:18" ht="13.5">
      <c r="A119">
        <v>115</v>
      </c>
      <c r="B119" t="s">
        <v>143</v>
      </c>
      <c r="C119" t="s">
        <v>143</v>
      </c>
      <c r="D119" t="s">
        <v>143</v>
      </c>
      <c r="E119" t="s">
        <v>143</v>
      </c>
      <c r="P119">
        <v>115</v>
      </c>
      <c r="Q119" t="s">
        <v>1494</v>
      </c>
      <c r="R119" t="s">
        <v>1495</v>
      </c>
    </row>
    <row r="120" spans="1:18" ht="13.5">
      <c r="A120">
        <v>116</v>
      </c>
      <c r="B120" t="s">
        <v>143</v>
      </c>
      <c r="C120" t="s">
        <v>143</v>
      </c>
      <c r="D120" t="s">
        <v>143</v>
      </c>
      <c r="E120" t="s">
        <v>143</v>
      </c>
      <c r="P120">
        <v>116</v>
      </c>
      <c r="Q120" t="s">
        <v>1496</v>
      </c>
      <c r="R120" t="s">
        <v>1497</v>
      </c>
    </row>
    <row r="121" spans="1:18" ht="13.5">
      <c r="A121">
        <v>117</v>
      </c>
      <c r="B121" t="s">
        <v>143</v>
      </c>
      <c r="C121" t="s">
        <v>143</v>
      </c>
      <c r="D121" t="s">
        <v>143</v>
      </c>
      <c r="E121" t="s">
        <v>143</v>
      </c>
      <c r="P121">
        <v>117</v>
      </c>
      <c r="Q121" t="s">
        <v>1498</v>
      </c>
      <c r="R121" t="s">
        <v>1499</v>
      </c>
    </row>
    <row r="122" spans="1:18" ht="13.5">
      <c r="A122">
        <v>118</v>
      </c>
      <c r="B122" t="s">
        <v>143</v>
      </c>
      <c r="C122" t="s">
        <v>143</v>
      </c>
      <c r="D122" t="s">
        <v>143</v>
      </c>
      <c r="E122" t="s">
        <v>143</v>
      </c>
      <c r="P122">
        <v>118</v>
      </c>
      <c r="Q122" t="s">
        <v>1500</v>
      </c>
      <c r="R122" t="s">
        <v>1501</v>
      </c>
    </row>
    <row r="123" spans="1:18" ht="13.5">
      <c r="A123">
        <v>119</v>
      </c>
      <c r="B123" t="s">
        <v>143</v>
      </c>
      <c r="C123" t="s">
        <v>143</v>
      </c>
      <c r="D123" t="s">
        <v>143</v>
      </c>
      <c r="E123" t="s">
        <v>143</v>
      </c>
      <c r="P123">
        <v>119</v>
      </c>
      <c r="Q123" t="s">
        <v>1502</v>
      </c>
      <c r="R123" t="s">
        <v>1503</v>
      </c>
    </row>
    <row r="124" spans="1:18" ht="13.5">
      <c r="A124">
        <v>120</v>
      </c>
      <c r="B124" t="s">
        <v>143</v>
      </c>
      <c r="C124" t="s">
        <v>143</v>
      </c>
      <c r="D124" t="s">
        <v>143</v>
      </c>
      <c r="E124" t="s">
        <v>143</v>
      </c>
      <c r="P124">
        <v>120</v>
      </c>
      <c r="Q124" t="s">
        <v>1504</v>
      </c>
      <c r="R124" t="s">
        <v>1505</v>
      </c>
    </row>
    <row r="125" spans="1:18" ht="13.5">
      <c r="A125">
        <v>151</v>
      </c>
      <c r="B125" t="s">
        <v>221</v>
      </c>
      <c r="C125" t="s">
        <v>4</v>
      </c>
      <c r="D125" t="s">
        <v>221</v>
      </c>
      <c r="E125" t="s">
        <v>222</v>
      </c>
      <c r="P125">
        <v>121</v>
      </c>
      <c r="Q125" t="s">
        <v>1506</v>
      </c>
      <c r="R125" t="s">
        <v>1507</v>
      </c>
    </row>
    <row r="126" spans="1:18" ht="13.5">
      <c r="A126">
        <v>152</v>
      </c>
      <c r="B126" t="s">
        <v>223</v>
      </c>
      <c r="C126" t="s">
        <v>5</v>
      </c>
      <c r="D126" t="s">
        <v>223</v>
      </c>
      <c r="E126" t="s">
        <v>224</v>
      </c>
      <c r="P126">
        <v>122</v>
      </c>
      <c r="Q126" t="s">
        <v>1508</v>
      </c>
      <c r="R126" t="s">
        <v>1509</v>
      </c>
    </row>
    <row r="127" spans="1:18" ht="13.5">
      <c r="A127">
        <v>153</v>
      </c>
      <c r="B127" t="s">
        <v>225</v>
      </c>
      <c r="C127" t="s">
        <v>6</v>
      </c>
      <c r="D127" t="s">
        <v>225</v>
      </c>
      <c r="E127" t="s">
        <v>226</v>
      </c>
      <c r="P127">
        <v>123</v>
      </c>
      <c r="Q127" t="s">
        <v>1510</v>
      </c>
      <c r="R127" t="s">
        <v>1511</v>
      </c>
    </row>
    <row r="128" spans="1:18" ht="13.5">
      <c r="A128">
        <v>154</v>
      </c>
      <c r="B128" t="s">
        <v>227</v>
      </c>
      <c r="C128" t="s">
        <v>7</v>
      </c>
      <c r="D128" t="s">
        <v>227</v>
      </c>
      <c r="E128" t="s">
        <v>228</v>
      </c>
      <c r="P128">
        <v>124</v>
      </c>
      <c r="Q128" t="s">
        <v>1512</v>
      </c>
      <c r="R128" t="s">
        <v>1513</v>
      </c>
    </row>
    <row r="129" spans="1:18" ht="13.5">
      <c r="A129">
        <v>155</v>
      </c>
      <c r="B129" t="s">
        <v>229</v>
      </c>
      <c r="C129" t="s">
        <v>8</v>
      </c>
      <c r="D129" t="s">
        <v>229</v>
      </c>
      <c r="E129" t="s">
        <v>230</v>
      </c>
      <c r="P129">
        <v>125</v>
      </c>
      <c r="Q129" t="s">
        <v>1514</v>
      </c>
      <c r="R129" t="s">
        <v>1515</v>
      </c>
    </row>
    <row r="130" spans="1:18" ht="13.5">
      <c r="A130">
        <v>156</v>
      </c>
      <c r="B130" t="s">
        <v>231</v>
      </c>
      <c r="C130" t="s">
        <v>9</v>
      </c>
      <c r="D130" t="s">
        <v>231</v>
      </c>
      <c r="E130" t="s">
        <v>232</v>
      </c>
      <c r="P130">
        <v>126</v>
      </c>
      <c r="Q130" t="s">
        <v>1516</v>
      </c>
      <c r="R130" t="s">
        <v>1517</v>
      </c>
    </row>
    <row r="131" spans="1:18" ht="13.5">
      <c r="A131">
        <v>157</v>
      </c>
      <c r="B131" t="s">
        <v>143</v>
      </c>
      <c r="C131" t="s">
        <v>143</v>
      </c>
      <c r="D131" t="s">
        <v>143</v>
      </c>
      <c r="E131" t="s">
        <v>143</v>
      </c>
      <c r="P131">
        <v>127</v>
      </c>
      <c r="Q131" t="s">
        <v>1206</v>
      </c>
      <c r="R131" t="s">
        <v>1518</v>
      </c>
    </row>
    <row r="132" spans="1:18" ht="13.5">
      <c r="A132">
        <v>158</v>
      </c>
      <c r="B132" t="s">
        <v>143</v>
      </c>
      <c r="C132" t="s">
        <v>143</v>
      </c>
      <c r="D132" t="s">
        <v>143</v>
      </c>
      <c r="E132" t="s">
        <v>143</v>
      </c>
      <c r="P132">
        <v>128</v>
      </c>
      <c r="Q132" t="s">
        <v>1519</v>
      </c>
      <c r="R132" t="s">
        <v>1520</v>
      </c>
    </row>
    <row r="133" spans="1:18" ht="13.5">
      <c r="A133">
        <v>159</v>
      </c>
      <c r="B133" t="s">
        <v>143</v>
      </c>
      <c r="C133" t="s">
        <v>143</v>
      </c>
      <c r="D133" t="s">
        <v>143</v>
      </c>
      <c r="E133" t="s">
        <v>143</v>
      </c>
      <c r="P133">
        <v>129</v>
      </c>
      <c r="Q133" t="s">
        <v>1521</v>
      </c>
      <c r="R133" t="s">
        <v>1522</v>
      </c>
    </row>
    <row r="134" spans="1:18" ht="13.5">
      <c r="A134">
        <v>160</v>
      </c>
      <c r="B134" t="s">
        <v>143</v>
      </c>
      <c r="C134" t="s">
        <v>143</v>
      </c>
      <c r="D134" t="s">
        <v>143</v>
      </c>
      <c r="E134" t="s">
        <v>143</v>
      </c>
      <c r="P134">
        <v>130</v>
      </c>
      <c r="Q134" t="s">
        <v>1523</v>
      </c>
      <c r="R134" t="s">
        <v>1524</v>
      </c>
    </row>
    <row r="135" spans="1:18" ht="13.5">
      <c r="A135">
        <v>161</v>
      </c>
      <c r="B135" t="s">
        <v>233</v>
      </c>
      <c r="C135" t="s">
        <v>234</v>
      </c>
      <c r="D135" t="s">
        <v>233</v>
      </c>
      <c r="E135" t="s">
        <v>235</v>
      </c>
      <c r="P135">
        <v>131</v>
      </c>
      <c r="Q135" t="s">
        <v>1525</v>
      </c>
      <c r="R135" t="s">
        <v>1526</v>
      </c>
    </row>
    <row r="136" spans="1:18" ht="13.5">
      <c r="A136">
        <v>162</v>
      </c>
      <c r="B136" t="s">
        <v>236</v>
      </c>
      <c r="C136" t="s">
        <v>237</v>
      </c>
      <c r="D136" t="s">
        <v>236</v>
      </c>
      <c r="E136" t="s">
        <v>238</v>
      </c>
      <c r="P136">
        <v>132</v>
      </c>
      <c r="Q136" t="s">
        <v>1527</v>
      </c>
      <c r="R136" t="s">
        <v>1528</v>
      </c>
    </row>
    <row r="137" spans="1:18" ht="13.5">
      <c r="A137">
        <v>163</v>
      </c>
      <c r="B137" t="s">
        <v>239</v>
      </c>
      <c r="C137" t="s">
        <v>240</v>
      </c>
      <c r="D137" t="s">
        <v>239</v>
      </c>
      <c r="E137" t="s">
        <v>241</v>
      </c>
      <c r="P137">
        <v>133</v>
      </c>
      <c r="Q137" t="s">
        <v>1529</v>
      </c>
      <c r="R137" t="s">
        <v>1530</v>
      </c>
    </row>
    <row r="138" spans="1:18" ht="13.5">
      <c r="A138">
        <v>164</v>
      </c>
      <c r="B138" t="s">
        <v>242</v>
      </c>
      <c r="C138" t="s">
        <v>243</v>
      </c>
      <c r="D138" t="s">
        <v>242</v>
      </c>
      <c r="E138" t="s">
        <v>244</v>
      </c>
      <c r="P138">
        <v>134</v>
      </c>
      <c r="Q138" t="s">
        <v>1531</v>
      </c>
      <c r="R138" t="s">
        <v>1532</v>
      </c>
    </row>
    <row r="139" spans="1:18" ht="13.5">
      <c r="A139">
        <v>165</v>
      </c>
      <c r="B139" t="s">
        <v>245</v>
      </c>
      <c r="C139" t="s">
        <v>246</v>
      </c>
      <c r="D139" t="s">
        <v>245</v>
      </c>
      <c r="E139" t="s">
        <v>247</v>
      </c>
      <c r="P139">
        <v>135</v>
      </c>
      <c r="Q139" t="s">
        <v>1533</v>
      </c>
      <c r="R139" t="s">
        <v>1534</v>
      </c>
    </row>
    <row r="140" spans="1:18" ht="13.5">
      <c r="A140">
        <v>166</v>
      </c>
      <c r="B140" t="s">
        <v>143</v>
      </c>
      <c r="C140" t="s">
        <v>143</v>
      </c>
      <c r="D140" t="s">
        <v>143</v>
      </c>
      <c r="E140" t="s">
        <v>143</v>
      </c>
      <c r="P140">
        <v>136</v>
      </c>
      <c r="Q140" t="s">
        <v>1535</v>
      </c>
      <c r="R140" t="s">
        <v>1536</v>
      </c>
    </row>
    <row r="141" spans="1:18" ht="13.5">
      <c r="A141">
        <v>167</v>
      </c>
      <c r="B141" t="s">
        <v>143</v>
      </c>
      <c r="C141" t="s">
        <v>143</v>
      </c>
      <c r="D141" t="s">
        <v>143</v>
      </c>
      <c r="E141" t="s">
        <v>143</v>
      </c>
      <c r="P141">
        <v>137</v>
      </c>
      <c r="Q141" t="s">
        <v>1537</v>
      </c>
      <c r="R141" t="s">
        <v>1538</v>
      </c>
    </row>
    <row r="142" spans="1:18" ht="13.5">
      <c r="A142">
        <v>168</v>
      </c>
      <c r="B142" t="s">
        <v>143</v>
      </c>
      <c r="C142" t="s">
        <v>143</v>
      </c>
      <c r="D142" t="s">
        <v>143</v>
      </c>
      <c r="E142" t="s">
        <v>143</v>
      </c>
      <c r="P142">
        <v>138</v>
      </c>
      <c r="Q142" t="s">
        <v>1539</v>
      </c>
      <c r="R142" t="s">
        <v>1540</v>
      </c>
    </row>
    <row r="143" spans="1:18" ht="13.5">
      <c r="A143">
        <v>169</v>
      </c>
      <c r="B143" t="s">
        <v>143</v>
      </c>
      <c r="C143" t="s">
        <v>143</v>
      </c>
      <c r="D143" t="s">
        <v>143</v>
      </c>
      <c r="E143" t="s">
        <v>143</v>
      </c>
      <c r="P143">
        <v>139</v>
      </c>
      <c r="Q143" t="s">
        <v>1541</v>
      </c>
      <c r="R143" t="s">
        <v>1542</v>
      </c>
    </row>
    <row r="144" spans="1:18" ht="13.5">
      <c r="A144">
        <v>170</v>
      </c>
      <c r="B144" t="s">
        <v>143</v>
      </c>
      <c r="C144" t="s">
        <v>143</v>
      </c>
      <c r="D144" t="s">
        <v>143</v>
      </c>
      <c r="E144" t="s">
        <v>143</v>
      </c>
      <c r="P144">
        <v>140</v>
      </c>
      <c r="Q144" t="s">
        <v>1543</v>
      </c>
      <c r="R144" t="s">
        <v>1544</v>
      </c>
    </row>
    <row r="145" spans="1:18" ht="13.5">
      <c r="A145">
        <v>171</v>
      </c>
      <c r="B145" t="s">
        <v>248</v>
      </c>
      <c r="C145" t="s">
        <v>249</v>
      </c>
      <c r="D145" t="s">
        <v>248</v>
      </c>
      <c r="E145" t="s">
        <v>250</v>
      </c>
      <c r="P145">
        <v>141</v>
      </c>
      <c r="Q145" t="s">
        <v>1545</v>
      </c>
      <c r="R145" t="s">
        <v>1546</v>
      </c>
    </row>
    <row r="146" spans="1:18" ht="13.5">
      <c r="A146">
        <v>172</v>
      </c>
      <c r="B146" t="s">
        <v>251</v>
      </c>
      <c r="C146" t="s">
        <v>252</v>
      </c>
      <c r="D146" t="s">
        <v>251</v>
      </c>
      <c r="E146" t="s">
        <v>251</v>
      </c>
      <c r="P146">
        <v>142</v>
      </c>
      <c r="Q146" t="s">
        <v>1547</v>
      </c>
      <c r="R146" t="s">
        <v>1548</v>
      </c>
    </row>
    <row r="147" spans="1:18" ht="13.5">
      <c r="A147">
        <v>173</v>
      </c>
      <c r="B147" t="s">
        <v>143</v>
      </c>
      <c r="C147" t="s">
        <v>143</v>
      </c>
      <c r="D147" t="s">
        <v>143</v>
      </c>
      <c r="E147" t="s">
        <v>143</v>
      </c>
      <c r="P147">
        <v>143</v>
      </c>
      <c r="Q147" t="s">
        <v>1549</v>
      </c>
      <c r="R147" t="s">
        <v>1550</v>
      </c>
    </row>
    <row r="148" spans="1:18" ht="13.5">
      <c r="A148">
        <v>174</v>
      </c>
      <c r="B148" t="s">
        <v>143</v>
      </c>
      <c r="C148" t="s">
        <v>143</v>
      </c>
      <c r="D148" t="s">
        <v>143</v>
      </c>
      <c r="E148" t="s">
        <v>143</v>
      </c>
      <c r="P148">
        <v>144</v>
      </c>
      <c r="Q148" t="s">
        <v>1551</v>
      </c>
      <c r="R148" t="s">
        <v>1552</v>
      </c>
    </row>
    <row r="149" spans="1:18" ht="13.5">
      <c r="A149">
        <v>175</v>
      </c>
      <c r="B149" t="s">
        <v>143</v>
      </c>
      <c r="C149" t="s">
        <v>143</v>
      </c>
      <c r="D149" t="s">
        <v>143</v>
      </c>
      <c r="E149" t="s">
        <v>143</v>
      </c>
      <c r="P149">
        <v>145</v>
      </c>
      <c r="Q149" t="s">
        <v>1553</v>
      </c>
      <c r="R149" t="s">
        <v>1554</v>
      </c>
    </row>
    <row r="150" spans="1:18" ht="13.5">
      <c r="A150">
        <v>176</v>
      </c>
      <c r="B150" t="s">
        <v>143</v>
      </c>
      <c r="C150" t="s">
        <v>143</v>
      </c>
      <c r="D150" t="s">
        <v>143</v>
      </c>
      <c r="E150" t="s">
        <v>143</v>
      </c>
      <c r="P150">
        <v>146</v>
      </c>
      <c r="Q150" t="s">
        <v>1555</v>
      </c>
      <c r="R150" t="s">
        <v>1556</v>
      </c>
    </row>
    <row r="151" spans="1:18" ht="13.5">
      <c r="A151">
        <v>177</v>
      </c>
      <c r="B151" t="s">
        <v>143</v>
      </c>
      <c r="C151" t="s">
        <v>143</v>
      </c>
      <c r="D151" t="s">
        <v>143</v>
      </c>
      <c r="E151" t="s">
        <v>143</v>
      </c>
      <c r="P151">
        <v>147</v>
      </c>
      <c r="Q151" t="s">
        <v>1557</v>
      </c>
      <c r="R151" t="s">
        <v>1558</v>
      </c>
    </row>
    <row r="152" spans="1:18" ht="13.5">
      <c r="A152">
        <v>178</v>
      </c>
      <c r="B152" t="s">
        <v>143</v>
      </c>
      <c r="C152" t="s">
        <v>143</v>
      </c>
      <c r="D152" t="s">
        <v>143</v>
      </c>
      <c r="E152" t="s">
        <v>143</v>
      </c>
      <c r="P152">
        <v>148</v>
      </c>
      <c r="Q152" t="s">
        <v>1559</v>
      </c>
      <c r="R152" t="s">
        <v>1560</v>
      </c>
    </row>
    <row r="153" spans="1:18" ht="13.5">
      <c r="A153">
        <v>179</v>
      </c>
      <c r="B153" t="s">
        <v>143</v>
      </c>
      <c r="C153" t="s">
        <v>143</v>
      </c>
      <c r="D153" t="s">
        <v>143</v>
      </c>
      <c r="E153" t="s">
        <v>143</v>
      </c>
      <c r="P153">
        <v>149</v>
      </c>
      <c r="Q153" t="s">
        <v>1209</v>
      </c>
      <c r="R153" t="s">
        <v>1561</v>
      </c>
    </row>
    <row r="154" spans="1:18" ht="13.5">
      <c r="A154">
        <v>180</v>
      </c>
      <c r="B154" t="s">
        <v>143</v>
      </c>
      <c r="C154" t="s">
        <v>143</v>
      </c>
      <c r="D154" t="s">
        <v>143</v>
      </c>
      <c r="E154" t="s">
        <v>143</v>
      </c>
      <c r="P154">
        <v>150</v>
      </c>
      <c r="Q154" t="s">
        <v>1199</v>
      </c>
      <c r="R154" t="s">
        <v>1562</v>
      </c>
    </row>
    <row r="155" spans="1:18" ht="13.5">
      <c r="A155">
        <v>201</v>
      </c>
      <c r="B155" t="s">
        <v>253</v>
      </c>
      <c r="C155" t="s">
        <v>11</v>
      </c>
      <c r="D155" t="s">
        <v>12</v>
      </c>
      <c r="E155" t="s">
        <v>12</v>
      </c>
      <c r="P155">
        <v>151</v>
      </c>
      <c r="Q155" t="s">
        <v>1563</v>
      </c>
      <c r="R155" t="s">
        <v>1564</v>
      </c>
    </row>
    <row r="156" spans="1:18" ht="13.5">
      <c r="A156">
        <v>2201</v>
      </c>
      <c r="B156" t="s">
        <v>254</v>
      </c>
      <c r="C156" t="s">
        <v>255</v>
      </c>
      <c r="D156" t="s">
        <v>842</v>
      </c>
      <c r="E156" t="s">
        <v>779</v>
      </c>
      <c r="G156" t="s">
        <v>611</v>
      </c>
      <c r="P156">
        <v>152</v>
      </c>
      <c r="Q156" t="s">
        <v>1565</v>
      </c>
      <c r="R156" t="s">
        <v>1566</v>
      </c>
    </row>
    <row r="157" spans="1:18" ht="13.5">
      <c r="A157">
        <v>73201</v>
      </c>
      <c r="B157" t="s">
        <v>256</v>
      </c>
      <c r="C157" t="s">
        <v>257</v>
      </c>
      <c r="D157" t="s">
        <v>258</v>
      </c>
      <c r="E157" t="s">
        <v>258</v>
      </c>
      <c r="G157" t="s">
        <v>611</v>
      </c>
      <c r="P157">
        <v>153</v>
      </c>
      <c r="Q157" t="s">
        <v>1567</v>
      </c>
      <c r="R157" t="s">
        <v>1568</v>
      </c>
    </row>
    <row r="158" spans="1:18" ht="13.5">
      <c r="A158">
        <v>81201</v>
      </c>
      <c r="B158" t="s">
        <v>259</v>
      </c>
      <c r="C158" t="s">
        <v>260</v>
      </c>
      <c r="D158" t="s">
        <v>261</v>
      </c>
      <c r="E158" t="s">
        <v>261</v>
      </c>
      <c r="G158" t="s">
        <v>611</v>
      </c>
      <c r="P158">
        <v>154</v>
      </c>
      <c r="Q158" t="s">
        <v>1569</v>
      </c>
      <c r="R158" t="s">
        <v>1570</v>
      </c>
    </row>
    <row r="159" spans="1:18" ht="13.5">
      <c r="A159">
        <v>71201</v>
      </c>
      <c r="B159" t="s">
        <v>262</v>
      </c>
      <c r="C159" t="s">
        <v>263</v>
      </c>
      <c r="D159" t="s">
        <v>264</v>
      </c>
      <c r="E159" t="s">
        <v>264</v>
      </c>
      <c r="G159" t="s">
        <v>611</v>
      </c>
      <c r="P159">
        <v>155</v>
      </c>
      <c r="Q159" t="s">
        <v>1571</v>
      </c>
      <c r="R159" t="s">
        <v>1572</v>
      </c>
    </row>
    <row r="160" spans="1:18" ht="13.5">
      <c r="A160">
        <v>5201</v>
      </c>
      <c r="B160" t="s">
        <v>265</v>
      </c>
      <c r="C160" t="s">
        <v>266</v>
      </c>
      <c r="D160" t="s">
        <v>843</v>
      </c>
      <c r="E160" t="s">
        <v>780</v>
      </c>
      <c r="G160" t="s">
        <v>611</v>
      </c>
      <c r="P160">
        <v>156</v>
      </c>
      <c r="Q160" t="s">
        <v>1573</v>
      </c>
      <c r="R160" t="s">
        <v>1574</v>
      </c>
    </row>
    <row r="161" spans="1:18" ht="13.5">
      <c r="A161">
        <v>34201</v>
      </c>
      <c r="B161" t="s">
        <v>267</v>
      </c>
      <c r="C161" t="s">
        <v>268</v>
      </c>
      <c r="D161" t="s">
        <v>844</v>
      </c>
      <c r="E161" t="s">
        <v>781</v>
      </c>
      <c r="G161" t="s">
        <v>611</v>
      </c>
      <c r="P161">
        <v>157</v>
      </c>
      <c r="Q161" t="s">
        <v>1188</v>
      </c>
      <c r="R161" t="s">
        <v>1575</v>
      </c>
    </row>
    <row r="162" spans="1:18" ht="13.5">
      <c r="A162">
        <v>86201</v>
      </c>
      <c r="B162" t="s">
        <v>269</v>
      </c>
      <c r="C162" t="s">
        <v>270</v>
      </c>
      <c r="D162" t="s">
        <v>271</v>
      </c>
      <c r="E162" t="s">
        <v>271</v>
      </c>
      <c r="G162" t="s">
        <v>611</v>
      </c>
      <c r="P162">
        <v>158</v>
      </c>
      <c r="Q162" t="s">
        <v>1576</v>
      </c>
      <c r="R162" t="s">
        <v>1577</v>
      </c>
    </row>
    <row r="163" spans="1:18" ht="13.5">
      <c r="A163">
        <v>72201</v>
      </c>
      <c r="B163" t="s">
        <v>272</v>
      </c>
      <c r="C163" t="s">
        <v>273</v>
      </c>
      <c r="D163" t="s">
        <v>274</v>
      </c>
      <c r="E163" t="s">
        <v>274</v>
      </c>
      <c r="G163" t="s">
        <v>611</v>
      </c>
      <c r="P163">
        <v>159</v>
      </c>
      <c r="Q163" t="s">
        <v>1578</v>
      </c>
      <c r="R163" t="s">
        <v>1579</v>
      </c>
    </row>
    <row r="164" spans="1:18" ht="13.5">
      <c r="A164">
        <v>92201</v>
      </c>
      <c r="B164" t="s">
        <v>275</v>
      </c>
      <c r="C164" t="s">
        <v>276</v>
      </c>
      <c r="D164" t="s">
        <v>277</v>
      </c>
      <c r="E164" t="s">
        <v>277</v>
      </c>
      <c r="G164" t="s">
        <v>611</v>
      </c>
      <c r="P164">
        <v>160</v>
      </c>
      <c r="Q164" t="s">
        <v>1580</v>
      </c>
      <c r="R164" t="s">
        <v>1581</v>
      </c>
    </row>
    <row r="165" spans="1:18" ht="13.5">
      <c r="A165">
        <v>8201</v>
      </c>
      <c r="B165" t="s">
        <v>278</v>
      </c>
      <c r="C165" t="s">
        <v>279</v>
      </c>
      <c r="D165" t="s">
        <v>845</v>
      </c>
      <c r="E165" t="s">
        <v>782</v>
      </c>
      <c r="G165" t="s">
        <v>611</v>
      </c>
      <c r="P165">
        <v>161</v>
      </c>
      <c r="Q165" t="s">
        <v>1582</v>
      </c>
      <c r="R165" t="s">
        <v>1583</v>
      </c>
    </row>
    <row r="166" spans="1:18" ht="13.5">
      <c r="A166">
        <v>202</v>
      </c>
      <c r="B166" t="s">
        <v>280</v>
      </c>
      <c r="C166" t="s">
        <v>13</v>
      </c>
      <c r="D166" t="s">
        <v>14</v>
      </c>
      <c r="E166" t="s">
        <v>14</v>
      </c>
      <c r="P166">
        <v>162</v>
      </c>
      <c r="Q166" t="s">
        <v>1584</v>
      </c>
      <c r="R166" t="s">
        <v>1585</v>
      </c>
    </row>
    <row r="167" spans="1:18" ht="13.5">
      <c r="A167">
        <v>44202</v>
      </c>
      <c r="B167" t="s">
        <v>281</v>
      </c>
      <c r="C167" t="s">
        <v>282</v>
      </c>
      <c r="D167" t="s">
        <v>846</v>
      </c>
      <c r="E167" t="s">
        <v>783</v>
      </c>
      <c r="G167" t="s">
        <v>610</v>
      </c>
      <c r="P167">
        <v>163</v>
      </c>
      <c r="Q167" t="s">
        <v>1586</v>
      </c>
      <c r="R167" t="s">
        <v>1587</v>
      </c>
    </row>
    <row r="168" spans="1:18" ht="13.5">
      <c r="A168">
        <v>71202</v>
      </c>
      <c r="B168" t="s">
        <v>283</v>
      </c>
      <c r="C168" t="s">
        <v>284</v>
      </c>
      <c r="D168" t="s">
        <v>285</v>
      </c>
      <c r="E168" t="s">
        <v>285</v>
      </c>
      <c r="G168" t="s">
        <v>610</v>
      </c>
      <c r="P168">
        <v>164</v>
      </c>
      <c r="Q168" t="s">
        <v>1588</v>
      </c>
      <c r="R168" t="s">
        <v>1589</v>
      </c>
    </row>
    <row r="169" spans="1:18" ht="13.5">
      <c r="A169">
        <v>84202</v>
      </c>
      <c r="B169" t="s">
        <v>286</v>
      </c>
      <c r="C169" t="s">
        <v>287</v>
      </c>
      <c r="D169" t="s">
        <v>288</v>
      </c>
      <c r="E169" t="s">
        <v>288</v>
      </c>
      <c r="G169" t="s">
        <v>610</v>
      </c>
      <c r="P169">
        <v>165</v>
      </c>
      <c r="Q169" t="s">
        <v>1590</v>
      </c>
      <c r="R169" t="s">
        <v>1591</v>
      </c>
    </row>
    <row r="170" spans="1:18" ht="13.5">
      <c r="A170">
        <v>3202</v>
      </c>
      <c r="B170" t="s">
        <v>289</v>
      </c>
      <c r="C170" t="s">
        <v>290</v>
      </c>
      <c r="D170" t="s">
        <v>847</v>
      </c>
      <c r="E170" t="s">
        <v>784</v>
      </c>
      <c r="G170" t="s">
        <v>610</v>
      </c>
      <c r="P170">
        <v>166</v>
      </c>
      <c r="Q170" t="s">
        <v>1592</v>
      </c>
      <c r="R170" t="s">
        <v>1593</v>
      </c>
    </row>
    <row r="171" spans="1:18" ht="13.5">
      <c r="A171">
        <v>73202</v>
      </c>
      <c r="B171" t="s">
        <v>291</v>
      </c>
      <c r="C171" t="s">
        <v>292</v>
      </c>
      <c r="D171" t="s">
        <v>293</v>
      </c>
      <c r="E171" t="s">
        <v>293</v>
      </c>
      <c r="G171" t="s">
        <v>610</v>
      </c>
      <c r="P171">
        <v>167</v>
      </c>
      <c r="Q171" t="s">
        <v>1594</v>
      </c>
      <c r="R171" t="s">
        <v>1595</v>
      </c>
    </row>
    <row r="172" spans="1:18" ht="13.5">
      <c r="A172">
        <v>93202</v>
      </c>
      <c r="B172" t="s">
        <v>294</v>
      </c>
      <c r="C172" t="s">
        <v>295</v>
      </c>
      <c r="D172" t="s">
        <v>296</v>
      </c>
      <c r="E172" t="s">
        <v>296</v>
      </c>
      <c r="G172" t="s">
        <v>610</v>
      </c>
      <c r="P172">
        <v>168</v>
      </c>
      <c r="Q172" t="s">
        <v>1204</v>
      </c>
      <c r="R172" t="s">
        <v>1596</v>
      </c>
    </row>
    <row r="173" spans="1:18" ht="13.5">
      <c r="A173">
        <v>6202</v>
      </c>
      <c r="B173" t="s">
        <v>297</v>
      </c>
      <c r="C173" t="s">
        <v>298</v>
      </c>
      <c r="D173" t="s">
        <v>848</v>
      </c>
      <c r="E173" t="s">
        <v>785</v>
      </c>
      <c r="G173" t="s">
        <v>610</v>
      </c>
      <c r="P173">
        <v>169</v>
      </c>
      <c r="Q173" t="s">
        <v>1597</v>
      </c>
      <c r="R173" t="s">
        <v>1598</v>
      </c>
    </row>
    <row r="174" spans="1:18" ht="13.5">
      <c r="A174">
        <v>203</v>
      </c>
      <c r="B174" t="s">
        <v>299</v>
      </c>
      <c r="C174" t="s">
        <v>300</v>
      </c>
      <c r="D174" t="s">
        <v>15</v>
      </c>
      <c r="E174" t="s">
        <v>15</v>
      </c>
      <c r="P174">
        <v>170</v>
      </c>
      <c r="Q174" t="s">
        <v>1599</v>
      </c>
      <c r="R174" t="s">
        <v>1600</v>
      </c>
    </row>
    <row r="175" spans="1:18" ht="13.5">
      <c r="A175">
        <v>73203</v>
      </c>
      <c r="B175" t="s">
        <v>301</v>
      </c>
      <c r="C175" t="s">
        <v>302</v>
      </c>
      <c r="D175" t="s">
        <v>303</v>
      </c>
      <c r="E175" t="s">
        <v>303</v>
      </c>
      <c r="G175" t="s">
        <v>610</v>
      </c>
      <c r="P175">
        <v>171</v>
      </c>
      <c r="Q175" t="s">
        <v>1601</v>
      </c>
      <c r="R175" t="s">
        <v>1602</v>
      </c>
    </row>
    <row r="176" spans="1:18" ht="13.5">
      <c r="A176">
        <v>92203</v>
      </c>
      <c r="B176" t="s">
        <v>304</v>
      </c>
      <c r="C176" t="s">
        <v>305</v>
      </c>
      <c r="D176" t="s">
        <v>306</v>
      </c>
      <c r="E176" t="s">
        <v>306</v>
      </c>
      <c r="G176" t="s">
        <v>610</v>
      </c>
      <c r="P176">
        <v>172</v>
      </c>
      <c r="Q176" t="s">
        <v>1603</v>
      </c>
      <c r="R176" t="s">
        <v>1604</v>
      </c>
    </row>
    <row r="177" spans="1:18" ht="13.5">
      <c r="A177">
        <v>3203</v>
      </c>
      <c r="B177" t="s">
        <v>307</v>
      </c>
      <c r="C177" t="s">
        <v>308</v>
      </c>
      <c r="D177" t="s">
        <v>849</v>
      </c>
      <c r="E177" t="s">
        <v>786</v>
      </c>
      <c r="G177" t="s">
        <v>610</v>
      </c>
      <c r="P177">
        <v>173</v>
      </c>
      <c r="Q177" t="s">
        <v>1605</v>
      </c>
      <c r="R177" t="s">
        <v>1606</v>
      </c>
    </row>
    <row r="178" spans="1:18" ht="13.5">
      <c r="A178">
        <v>86203</v>
      </c>
      <c r="B178" t="s">
        <v>309</v>
      </c>
      <c r="C178" t="s">
        <v>310</v>
      </c>
      <c r="D178" t="s">
        <v>311</v>
      </c>
      <c r="E178" t="s">
        <v>311</v>
      </c>
      <c r="G178" t="s">
        <v>610</v>
      </c>
      <c r="P178">
        <v>174</v>
      </c>
      <c r="Q178" t="s">
        <v>1607</v>
      </c>
      <c r="R178" t="s">
        <v>1608</v>
      </c>
    </row>
    <row r="179" spans="1:18" ht="13.5">
      <c r="A179">
        <v>8203</v>
      </c>
      <c r="B179" t="s">
        <v>312</v>
      </c>
      <c r="C179" t="s">
        <v>313</v>
      </c>
      <c r="D179" t="s">
        <v>850</v>
      </c>
      <c r="E179" t="s">
        <v>787</v>
      </c>
      <c r="G179" t="s">
        <v>610</v>
      </c>
      <c r="P179">
        <v>175</v>
      </c>
      <c r="Q179" t="s">
        <v>1609</v>
      </c>
      <c r="R179" t="s">
        <v>1610</v>
      </c>
    </row>
    <row r="180" spans="1:18" ht="13.5">
      <c r="A180">
        <v>206</v>
      </c>
      <c r="B180" t="s">
        <v>314</v>
      </c>
      <c r="C180" t="s">
        <v>16</v>
      </c>
      <c r="D180" t="s">
        <v>17</v>
      </c>
      <c r="E180" t="s">
        <v>17</v>
      </c>
      <c r="F180" t="s">
        <v>819</v>
      </c>
      <c r="P180">
        <v>176</v>
      </c>
      <c r="Q180" t="s">
        <v>1611</v>
      </c>
      <c r="R180" t="s">
        <v>1612</v>
      </c>
    </row>
    <row r="181" spans="1:18" ht="13.5">
      <c r="A181">
        <v>2206</v>
      </c>
      <c r="B181" t="s">
        <v>315</v>
      </c>
      <c r="C181" t="s">
        <v>316</v>
      </c>
      <c r="D181" t="s">
        <v>851</v>
      </c>
      <c r="E181" t="s">
        <v>788</v>
      </c>
      <c r="F181" t="s">
        <v>819</v>
      </c>
      <c r="G181" t="s">
        <v>610</v>
      </c>
      <c r="P181">
        <v>177</v>
      </c>
      <c r="Q181" t="s">
        <v>1613</v>
      </c>
      <c r="R181" t="s">
        <v>1614</v>
      </c>
    </row>
    <row r="182" spans="1:18" ht="13.5">
      <c r="A182">
        <v>83206</v>
      </c>
      <c r="B182" t="s">
        <v>317</v>
      </c>
      <c r="C182" t="s">
        <v>318</v>
      </c>
      <c r="D182" t="s">
        <v>319</v>
      </c>
      <c r="E182" t="s">
        <v>319</v>
      </c>
      <c r="F182" t="s">
        <v>819</v>
      </c>
      <c r="G182" t="s">
        <v>610</v>
      </c>
      <c r="P182">
        <v>178</v>
      </c>
      <c r="Q182" t="s">
        <v>1615</v>
      </c>
      <c r="R182" t="s">
        <v>1616</v>
      </c>
    </row>
    <row r="183" spans="1:18" ht="13.5">
      <c r="A183">
        <v>71206</v>
      </c>
      <c r="B183" t="s">
        <v>320</v>
      </c>
      <c r="C183" t="s">
        <v>321</v>
      </c>
      <c r="D183" t="s">
        <v>322</v>
      </c>
      <c r="E183" t="s">
        <v>322</v>
      </c>
      <c r="F183" t="s">
        <v>819</v>
      </c>
      <c r="G183" t="s">
        <v>610</v>
      </c>
      <c r="P183">
        <v>179</v>
      </c>
      <c r="Q183" t="s">
        <v>1617</v>
      </c>
      <c r="R183" t="s">
        <v>1618</v>
      </c>
    </row>
    <row r="184" spans="1:18" ht="13.5">
      <c r="A184">
        <v>207</v>
      </c>
      <c r="B184" t="s">
        <v>323</v>
      </c>
      <c r="C184" t="s">
        <v>18</v>
      </c>
      <c r="D184" t="s">
        <v>19</v>
      </c>
      <c r="E184" t="s">
        <v>19</v>
      </c>
      <c r="F184" t="s">
        <v>819</v>
      </c>
      <c r="P184">
        <v>180</v>
      </c>
      <c r="Q184" t="s">
        <v>1619</v>
      </c>
      <c r="R184" t="s">
        <v>1620</v>
      </c>
    </row>
    <row r="185" spans="1:18" ht="13.5">
      <c r="A185">
        <v>83207</v>
      </c>
      <c r="B185" t="s">
        <v>324</v>
      </c>
      <c r="C185" t="s">
        <v>325</v>
      </c>
      <c r="D185" t="s">
        <v>326</v>
      </c>
      <c r="E185" t="s">
        <v>326</v>
      </c>
      <c r="F185" t="s">
        <v>819</v>
      </c>
      <c r="G185" t="s">
        <v>610</v>
      </c>
      <c r="P185">
        <v>181</v>
      </c>
      <c r="Q185" t="s">
        <v>1621</v>
      </c>
      <c r="R185" t="s">
        <v>1622</v>
      </c>
    </row>
    <row r="186" spans="1:18" ht="13.5">
      <c r="A186">
        <v>73207</v>
      </c>
      <c r="B186" t="s">
        <v>327</v>
      </c>
      <c r="C186" t="s">
        <v>328</v>
      </c>
      <c r="D186" t="s">
        <v>329</v>
      </c>
      <c r="E186" t="s">
        <v>329</v>
      </c>
      <c r="F186" t="s">
        <v>819</v>
      </c>
      <c r="G186" t="s">
        <v>610</v>
      </c>
      <c r="P186">
        <v>182</v>
      </c>
      <c r="Q186" t="s">
        <v>1623</v>
      </c>
      <c r="R186" t="s">
        <v>1624</v>
      </c>
    </row>
    <row r="187" spans="1:18" ht="13.5">
      <c r="A187">
        <v>5207</v>
      </c>
      <c r="B187" t="s">
        <v>330</v>
      </c>
      <c r="C187" t="s">
        <v>331</v>
      </c>
      <c r="D187" t="s">
        <v>852</v>
      </c>
      <c r="E187" t="s">
        <v>789</v>
      </c>
      <c r="F187" t="s">
        <v>819</v>
      </c>
      <c r="G187" t="s">
        <v>610</v>
      </c>
      <c r="P187">
        <v>183</v>
      </c>
      <c r="Q187" t="s">
        <v>1625</v>
      </c>
      <c r="R187" t="s">
        <v>1626</v>
      </c>
    </row>
    <row r="188" spans="1:18" ht="13.5">
      <c r="A188">
        <v>208</v>
      </c>
      <c r="B188" t="s">
        <v>332</v>
      </c>
      <c r="C188" t="s">
        <v>20</v>
      </c>
      <c r="D188" t="s">
        <v>17</v>
      </c>
      <c r="E188" t="s">
        <v>17</v>
      </c>
      <c r="F188" t="s">
        <v>820</v>
      </c>
      <c r="P188">
        <v>184</v>
      </c>
      <c r="Q188" t="s">
        <v>1627</v>
      </c>
      <c r="R188" t="s">
        <v>1628</v>
      </c>
    </row>
    <row r="189" spans="1:18" ht="13.5">
      <c r="A189">
        <v>71208</v>
      </c>
      <c r="B189" t="s">
        <v>333</v>
      </c>
      <c r="C189" t="s">
        <v>334</v>
      </c>
      <c r="D189" t="s">
        <v>322</v>
      </c>
      <c r="E189" t="s">
        <v>322</v>
      </c>
      <c r="F189" t="s">
        <v>820</v>
      </c>
      <c r="G189" t="s">
        <v>610</v>
      </c>
      <c r="P189">
        <v>185</v>
      </c>
      <c r="Q189" t="s">
        <v>1629</v>
      </c>
      <c r="R189" t="s">
        <v>1630</v>
      </c>
    </row>
    <row r="190" spans="1:18" ht="13.5">
      <c r="A190">
        <v>2208</v>
      </c>
      <c r="B190" t="s">
        <v>335</v>
      </c>
      <c r="C190" t="s">
        <v>336</v>
      </c>
      <c r="D190" t="s">
        <v>851</v>
      </c>
      <c r="E190" t="s">
        <v>788</v>
      </c>
      <c r="F190" t="s">
        <v>820</v>
      </c>
      <c r="G190" t="s">
        <v>610</v>
      </c>
      <c r="P190">
        <v>186</v>
      </c>
      <c r="Q190" t="s">
        <v>1631</v>
      </c>
      <c r="R190" t="s">
        <v>1632</v>
      </c>
    </row>
    <row r="191" spans="1:18" ht="13.5">
      <c r="A191">
        <v>85208</v>
      </c>
      <c r="B191" t="s">
        <v>337</v>
      </c>
      <c r="C191" t="s">
        <v>338</v>
      </c>
      <c r="D191" t="s">
        <v>319</v>
      </c>
      <c r="E191" t="s">
        <v>319</v>
      </c>
      <c r="F191" t="s">
        <v>820</v>
      </c>
      <c r="G191" t="s">
        <v>610</v>
      </c>
      <c r="P191">
        <v>187</v>
      </c>
      <c r="Q191" t="s">
        <v>1633</v>
      </c>
      <c r="R191" t="s">
        <v>1634</v>
      </c>
    </row>
    <row r="192" spans="1:18" ht="13.5">
      <c r="A192">
        <v>209</v>
      </c>
      <c r="B192" t="s">
        <v>339</v>
      </c>
      <c r="C192" t="s">
        <v>21</v>
      </c>
      <c r="D192" t="s">
        <v>19</v>
      </c>
      <c r="E192" t="s">
        <v>19</v>
      </c>
      <c r="F192" t="s">
        <v>820</v>
      </c>
      <c r="P192">
        <v>188</v>
      </c>
      <c r="Q192" t="s">
        <v>1635</v>
      </c>
      <c r="R192" t="s">
        <v>1636</v>
      </c>
    </row>
    <row r="193" spans="1:18" ht="13.5">
      <c r="A193">
        <v>73209</v>
      </c>
      <c r="B193" t="s">
        <v>340</v>
      </c>
      <c r="C193" t="s">
        <v>341</v>
      </c>
      <c r="D193" t="s">
        <v>329</v>
      </c>
      <c r="E193" t="s">
        <v>329</v>
      </c>
      <c r="F193" t="s">
        <v>820</v>
      </c>
      <c r="G193" t="s">
        <v>610</v>
      </c>
      <c r="P193">
        <v>189</v>
      </c>
      <c r="Q193" t="s">
        <v>1637</v>
      </c>
      <c r="R193" t="s">
        <v>1638</v>
      </c>
    </row>
    <row r="194" spans="1:18" ht="13.5">
      <c r="A194">
        <v>85209</v>
      </c>
      <c r="B194" t="s">
        <v>342</v>
      </c>
      <c r="C194" t="s">
        <v>343</v>
      </c>
      <c r="D194" t="s">
        <v>326</v>
      </c>
      <c r="E194" t="s">
        <v>326</v>
      </c>
      <c r="F194" t="s">
        <v>820</v>
      </c>
      <c r="G194" t="s">
        <v>610</v>
      </c>
      <c r="P194">
        <v>190</v>
      </c>
      <c r="Q194" t="s">
        <v>1639</v>
      </c>
      <c r="R194" t="s">
        <v>1640</v>
      </c>
    </row>
    <row r="195" spans="1:18" ht="13.5">
      <c r="A195">
        <v>42209</v>
      </c>
      <c r="B195" t="s">
        <v>344</v>
      </c>
      <c r="C195" t="s">
        <v>345</v>
      </c>
      <c r="D195" t="s">
        <v>853</v>
      </c>
      <c r="E195" t="s">
        <v>790</v>
      </c>
      <c r="F195" t="s">
        <v>820</v>
      </c>
      <c r="G195" t="s">
        <v>610</v>
      </c>
      <c r="P195">
        <v>191</v>
      </c>
      <c r="Q195" t="s">
        <v>1641</v>
      </c>
      <c r="R195" t="s">
        <v>1642</v>
      </c>
    </row>
    <row r="196" spans="1:18" ht="13.5">
      <c r="A196">
        <v>210</v>
      </c>
      <c r="B196" t="s">
        <v>346</v>
      </c>
      <c r="C196" t="s">
        <v>22</v>
      </c>
      <c r="D196" t="s">
        <v>23</v>
      </c>
      <c r="E196" t="s">
        <v>23</v>
      </c>
      <c r="F196" t="s">
        <v>819</v>
      </c>
      <c r="P196">
        <v>192</v>
      </c>
      <c r="Q196" t="s">
        <v>1643</v>
      </c>
      <c r="R196" t="s">
        <v>1644</v>
      </c>
    </row>
    <row r="197" spans="1:18" ht="13.5">
      <c r="A197">
        <v>2210</v>
      </c>
      <c r="B197" t="s">
        <v>347</v>
      </c>
      <c r="C197" t="s">
        <v>348</v>
      </c>
      <c r="D197" t="s">
        <v>854</v>
      </c>
      <c r="E197" t="s">
        <v>791</v>
      </c>
      <c r="F197" t="s">
        <v>819</v>
      </c>
      <c r="G197" t="s">
        <v>610</v>
      </c>
      <c r="P197">
        <v>193</v>
      </c>
      <c r="Q197" t="s">
        <v>1645</v>
      </c>
      <c r="R197" t="s">
        <v>1646</v>
      </c>
    </row>
    <row r="198" spans="1:18" ht="13.5">
      <c r="A198">
        <v>73210</v>
      </c>
      <c r="B198" t="s">
        <v>349</v>
      </c>
      <c r="C198" t="s">
        <v>350</v>
      </c>
      <c r="D198" t="s">
        <v>351</v>
      </c>
      <c r="E198" t="s">
        <v>351</v>
      </c>
      <c r="F198" t="s">
        <v>819</v>
      </c>
      <c r="G198" t="s">
        <v>610</v>
      </c>
      <c r="P198">
        <v>194</v>
      </c>
      <c r="Q198" t="s">
        <v>1647</v>
      </c>
      <c r="R198" t="s">
        <v>1648</v>
      </c>
    </row>
    <row r="199" spans="1:18" ht="13.5">
      <c r="A199">
        <v>82210</v>
      </c>
      <c r="B199" t="s">
        <v>352</v>
      </c>
      <c r="C199" t="s">
        <v>353</v>
      </c>
      <c r="D199" t="s">
        <v>354</v>
      </c>
      <c r="E199" t="s">
        <v>354</v>
      </c>
      <c r="F199" t="s">
        <v>819</v>
      </c>
      <c r="G199" t="s">
        <v>610</v>
      </c>
      <c r="P199">
        <v>195</v>
      </c>
      <c r="Q199" t="s">
        <v>1649</v>
      </c>
      <c r="R199" t="s">
        <v>1650</v>
      </c>
    </row>
    <row r="200" spans="1:18" ht="13.5">
      <c r="A200">
        <v>71210</v>
      </c>
      <c r="B200" t="s">
        <v>355</v>
      </c>
      <c r="C200" t="s">
        <v>356</v>
      </c>
      <c r="D200" t="s">
        <v>357</v>
      </c>
      <c r="E200" t="s">
        <v>357</v>
      </c>
      <c r="F200" t="s">
        <v>819</v>
      </c>
      <c r="G200" t="s">
        <v>610</v>
      </c>
      <c r="P200">
        <v>196</v>
      </c>
      <c r="Q200" t="s">
        <v>1651</v>
      </c>
      <c r="R200" t="s">
        <v>1652</v>
      </c>
    </row>
    <row r="201" spans="1:18" ht="13.5">
      <c r="A201">
        <v>5210</v>
      </c>
      <c r="B201" t="s">
        <v>358</v>
      </c>
      <c r="C201" t="s">
        <v>359</v>
      </c>
      <c r="D201" t="s">
        <v>855</v>
      </c>
      <c r="E201" t="s">
        <v>792</v>
      </c>
      <c r="F201" t="s">
        <v>819</v>
      </c>
      <c r="G201" t="s">
        <v>610</v>
      </c>
      <c r="P201">
        <v>197</v>
      </c>
      <c r="Q201" t="s">
        <v>1653</v>
      </c>
      <c r="R201" t="s">
        <v>1654</v>
      </c>
    </row>
    <row r="202" spans="1:18" ht="13.5">
      <c r="A202">
        <v>34210</v>
      </c>
      <c r="B202" t="s">
        <v>360</v>
      </c>
      <c r="C202" t="s">
        <v>361</v>
      </c>
      <c r="D202" t="s">
        <v>856</v>
      </c>
      <c r="E202" t="s">
        <v>793</v>
      </c>
      <c r="F202" t="s">
        <v>819</v>
      </c>
      <c r="G202" t="s">
        <v>610</v>
      </c>
      <c r="P202">
        <v>198</v>
      </c>
      <c r="Q202" t="s">
        <v>1655</v>
      </c>
      <c r="R202" t="s">
        <v>1656</v>
      </c>
    </row>
    <row r="203" spans="1:18" ht="13.5">
      <c r="A203">
        <v>92210</v>
      </c>
      <c r="B203" t="s">
        <v>362</v>
      </c>
      <c r="C203" t="s">
        <v>363</v>
      </c>
      <c r="D203" t="s">
        <v>364</v>
      </c>
      <c r="E203" t="s">
        <v>364</v>
      </c>
      <c r="F203" t="s">
        <v>819</v>
      </c>
      <c r="G203" t="s">
        <v>610</v>
      </c>
      <c r="P203">
        <v>199</v>
      </c>
      <c r="Q203" t="s">
        <v>1657</v>
      </c>
      <c r="R203" t="s">
        <v>1658</v>
      </c>
    </row>
    <row r="204" spans="1:18" ht="13.5">
      <c r="A204">
        <v>8210</v>
      </c>
      <c r="B204" t="s">
        <v>365</v>
      </c>
      <c r="C204" t="s">
        <v>366</v>
      </c>
      <c r="D204" t="s">
        <v>857</v>
      </c>
      <c r="E204" t="s">
        <v>794</v>
      </c>
      <c r="F204" t="s">
        <v>819</v>
      </c>
      <c r="G204" t="s">
        <v>610</v>
      </c>
      <c r="P204">
        <v>200</v>
      </c>
      <c r="Q204" t="s">
        <v>1659</v>
      </c>
      <c r="R204" t="s">
        <v>1660</v>
      </c>
    </row>
    <row r="205" spans="1:18" ht="13.5">
      <c r="A205">
        <v>211</v>
      </c>
      <c r="B205" t="s">
        <v>367</v>
      </c>
      <c r="C205" t="s">
        <v>368</v>
      </c>
      <c r="D205" t="s">
        <v>369</v>
      </c>
      <c r="E205" t="s">
        <v>369</v>
      </c>
      <c r="P205">
        <v>201</v>
      </c>
      <c r="Q205" t="s">
        <v>1661</v>
      </c>
      <c r="R205" t="s">
        <v>1662</v>
      </c>
    </row>
    <row r="206" spans="1:18" ht="13.5">
      <c r="A206">
        <v>2211</v>
      </c>
      <c r="B206" t="s">
        <v>370</v>
      </c>
      <c r="C206" t="s">
        <v>371</v>
      </c>
      <c r="D206" t="s">
        <v>858</v>
      </c>
      <c r="E206" t="s">
        <v>795</v>
      </c>
      <c r="G206" t="s">
        <v>610</v>
      </c>
      <c r="P206">
        <v>202</v>
      </c>
      <c r="Q206" t="s">
        <v>1663</v>
      </c>
      <c r="R206" t="s">
        <v>1664</v>
      </c>
    </row>
    <row r="207" spans="1:18" ht="13.5">
      <c r="A207">
        <v>73211</v>
      </c>
      <c r="B207" t="s">
        <v>372</v>
      </c>
      <c r="C207" t="s">
        <v>373</v>
      </c>
      <c r="D207" t="s">
        <v>374</v>
      </c>
      <c r="E207" t="s">
        <v>374</v>
      </c>
      <c r="G207" t="s">
        <v>610</v>
      </c>
      <c r="P207">
        <v>203</v>
      </c>
      <c r="Q207" t="s">
        <v>1665</v>
      </c>
      <c r="R207" t="s">
        <v>1666</v>
      </c>
    </row>
    <row r="208" spans="1:18" ht="13.5">
      <c r="A208">
        <v>85211</v>
      </c>
      <c r="B208" t="s">
        <v>375</v>
      </c>
      <c r="C208" t="s">
        <v>376</v>
      </c>
      <c r="D208" t="s">
        <v>377</v>
      </c>
      <c r="E208" t="s">
        <v>377</v>
      </c>
      <c r="G208" t="s">
        <v>610</v>
      </c>
      <c r="P208">
        <v>204</v>
      </c>
      <c r="Q208" t="s">
        <v>1667</v>
      </c>
      <c r="R208" t="s">
        <v>1668</v>
      </c>
    </row>
    <row r="209" spans="1:18" ht="13.5">
      <c r="A209">
        <v>212</v>
      </c>
      <c r="B209" t="s">
        <v>378</v>
      </c>
      <c r="C209" t="s">
        <v>379</v>
      </c>
      <c r="D209" t="s">
        <v>369</v>
      </c>
      <c r="E209" t="s">
        <v>369</v>
      </c>
      <c r="G209" t="s">
        <v>610</v>
      </c>
      <c r="P209">
        <v>205</v>
      </c>
      <c r="Q209" t="s">
        <v>1669</v>
      </c>
      <c r="R209" t="s">
        <v>1670</v>
      </c>
    </row>
    <row r="210" spans="1:18" ht="13.5">
      <c r="A210">
        <v>73212</v>
      </c>
      <c r="B210" t="s">
        <v>372</v>
      </c>
      <c r="C210" t="s">
        <v>380</v>
      </c>
      <c r="D210" t="s">
        <v>374</v>
      </c>
      <c r="E210" t="s">
        <v>374</v>
      </c>
      <c r="G210" t="s">
        <v>610</v>
      </c>
      <c r="P210">
        <v>206</v>
      </c>
      <c r="Q210" t="s">
        <v>1671</v>
      </c>
      <c r="R210" t="s">
        <v>1672</v>
      </c>
    </row>
    <row r="211" spans="1:18" ht="13.5">
      <c r="A211">
        <v>85212</v>
      </c>
      <c r="B211" t="s">
        <v>375</v>
      </c>
      <c r="C211" t="s">
        <v>381</v>
      </c>
      <c r="D211" t="s">
        <v>377</v>
      </c>
      <c r="E211" t="s">
        <v>377</v>
      </c>
      <c r="G211" t="s">
        <v>610</v>
      </c>
      <c r="P211">
        <v>207</v>
      </c>
      <c r="Q211" t="s">
        <v>1673</v>
      </c>
      <c r="R211" t="s">
        <v>1674</v>
      </c>
    </row>
    <row r="212" spans="1:18" ht="13.5">
      <c r="A212">
        <v>2212</v>
      </c>
      <c r="B212" t="s">
        <v>370</v>
      </c>
      <c r="C212" t="s">
        <v>382</v>
      </c>
      <c r="D212" t="s">
        <v>858</v>
      </c>
      <c r="E212" t="s">
        <v>795</v>
      </c>
      <c r="G212" t="s">
        <v>610</v>
      </c>
      <c r="P212">
        <v>208</v>
      </c>
      <c r="Q212" t="s">
        <v>1675</v>
      </c>
      <c r="R212" t="s">
        <v>1676</v>
      </c>
    </row>
    <row r="213" spans="1:18" ht="13.5">
      <c r="A213">
        <v>213</v>
      </c>
      <c r="B213" t="s">
        <v>383</v>
      </c>
      <c r="C213" t="s">
        <v>24</v>
      </c>
      <c r="D213" t="s">
        <v>25</v>
      </c>
      <c r="E213" t="s">
        <v>25</v>
      </c>
      <c r="F213" t="s">
        <v>1874</v>
      </c>
      <c r="P213">
        <v>209</v>
      </c>
      <c r="Q213" t="s">
        <v>1677</v>
      </c>
      <c r="R213" t="s">
        <v>1678</v>
      </c>
    </row>
    <row r="214" spans="1:18" ht="13.5">
      <c r="A214">
        <v>43213</v>
      </c>
      <c r="B214" t="s">
        <v>1875</v>
      </c>
      <c r="C214" t="s">
        <v>384</v>
      </c>
      <c r="D214" t="s">
        <v>859</v>
      </c>
      <c r="E214" t="s">
        <v>1876</v>
      </c>
      <c r="F214" t="s">
        <v>1874</v>
      </c>
      <c r="G214" t="s">
        <v>610</v>
      </c>
      <c r="P214">
        <v>210</v>
      </c>
      <c r="Q214" t="s">
        <v>1679</v>
      </c>
      <c r="R214" t="s">
        <v>1680</v>
      </c>
    </row>
    <row r="215" spans="1:18" ht="13.5">
      <c r="A215">
        <v>84213</v>
      </c>
      <c r="B215" t="s">
        <v>385</v>
      </c>
      <c r="C215" t="s">
        <v>386</v>
      </c>
      <c r="D215" t="s">
        <v>387</v>
      </c>
      <c r="E215" t="s">
        <v>387</v>
      </c>
      <c r="F215" t="s">
        <v>1874</v>
      </c>
      <c r="G215" t="s">
        <v>610</v>
      </c>
      <c r="P215">
        <v>211</v>
      </c>
      <c r="Q215" t="s">
        <v>1681</v>
      </c>
      <c r="R215" t="s">
        <v>1682</v>
      </c>
    </row>
    <row r="216" spans="1:18" ht="13.5">
      <c r="A216">
        <v>71213</v>
      </c>
      <c r="B216" t="s">
        <v>388</v>
      </c>
      <c r="C216" t="s">
        <v>389</v>
      </c>
      <c r="D216" t="s">
        <v>390</v>
      </c>
      <c r="E216" t="s">
        <v>390</v>
      </c>
      <c r="F216" t="s">
        <v>1874</v>
      </c>
      <c r="G216" t="s">
        <v>610</v>
      </c>
      <c r="P216">
        <v>212</v>
      </c>
      <c r="Q216" t="s">
        <v>1683</v>
      </c>
      <c r="R216" t="s">
        <v>1684</v>
      </c>
    </row>
    <row r="217" spans="1:18" ht="13.5">
      <c r="A217">
        <v>5213</v>
      </c>
      <c r="B217" t="s">
        <v>391</v>
      </c>
      <c r="C217" t="s">
        <v>393</v>
      </c>
      <c r="D217" t="s">
        <v>860</v>
      </c>
      <c r="E217" t="s">
        <v>796</v>
      </c>
      <c r="F217" t="s">
        <v>1874</v>
      </c>
      <c r="G217" t="s">
        <v>610</v>
      </c>
      <c r="P217">
        <v>213</v>
      </c>
      <c r="Q217" t="s">
        <v>1685</v>
      </c>
      <c r="R217" t="s">
        <v>1686</v>
      </c>
    </row>
    <row r="218" spans="1:18" ht="13.5">
      <c r="A218">
        <v>214</v>
      </c>
      <c r="B218" t="s">
        <v>394</v>
      </c>
      <c r="C218" t="s">
        <v>20</v>
      </c>
      <c r="D218" t="s">
        <v>25</v>
      </c>
      <c r="E218" t="s">
        <v>25</v>
      </c>
      <c r="F218" t="s">
        <v>1877</v>
      </c>
      <c r="P218">
        <v>214</v>
      </c>
      <c r="Q218" t="s">
        <v>1687</v>
      </c>
      <c r="R218" t="s">
        <v>1688</v>
      </c>
    </row>
    <row r="219" spans="1:18" ht="13.5">
      <c r="A219">
        <v>42214</v>
      </c>
      <c r="B219" t="s">
        <v>395</v>
      </c>
      <c r="C219" t="s">
        <v>345</v>
      </c>
      <c r="D219" t="s">
        <v>861</v>
      </c>
      <c r="E219" t="s">
        <v>797</v>
      </c>
      <c r="F219" t="s">
        <v>1877</v>
      </c>
      <c r="G219" t="s">
        <v>610</v>
      </c>
      <c r="P219">
        <v>215</v>
      </c>
      <c r="Q219" t="s">
        <v>1689</v>
      </c>
      <c r="R219" t="s">
        <v>1690</v>
      </c>
    </row>
    <row r="220" spans="1:18" ht="13.5">
      <c r="A220">
        <v>71214</v>
      </c>
      <c r="B220" t="s">
        <v>396</v>
      </c>
      <c r="C220" t="s">
        <v>334</v>
      </c>
      <c r="D220" t="s">
        <v>390</v>
      </c>
      <c r="E220" t="s">
        <v>390</v>
      </c>
      <c r="F220" t="s">
        <v>1877</v>
      </c>
      <c r="G220" t="s">
        <v>610</v>
      </c>
      <c r="P220">
        <v>216</v>
      </c>
      <c r="Q220" t="s">
        <v>1691</v>
      </c>
      <c r="R220" t="s">
        <v>1692</v>
      </c>
    </row>
    <row r="221" spans="1:18" ht="13.5">
      <c r="A221">
        <v>85214</v>
      </c>
      <c r="B221" t="s">
        <v>397</v>
      </c>
      <c r="C221" t="s">
        <v>338</v>
      </c>
      <c r="D221" t="s">
        <v>387</v>
      </c>
      <c r="E221" t="s">
        <v>387</v>
      </c>
      <c r="F221" t="s">
        <v>1877</v>
      </c>
      <c r="G221" t="s">
        <v>610</v>
      </c>
      <c r="P221">
        <v>217</v>
      </c>
      <c r="Q221" t="s">
        <v>1693</v>
      </c>
      <c r="R221" t="s">
        <v>1694</v>
      </c>
    </row>
    <row r="222" spans="1:18" ht="13.5">
      <c r="A222">
        <v>3214</v>
      </c>
      <c r="B222" t="s">
        <v>398</v>
      </c>
      <c r="C222" t="s">
        <v>399</v>
      </c>
      <c r="D222" t="s">
        <v>862</v>
      </c>
      <c r="E222" t="s">
        <v>798</v>
      </c>
      <c r="F222" t="s">
        <v>1877</v>
      </c>
      <c r="G222" t="s">
        <v>610</v>
      </c>
      <c r="P222">
        <v>218</v>
      </c>
      <c r="Q222" t="s">
        <v>1695</v>
      </c>
      <c r="R222" t="s">
        <v>1696</v>
      </c>
    </row>
    <row r="223" spans="1:18" ht="13.5">
      <c r="A223">
        <v>215</v>
      </c>
      <c r="B223" t="s">
        <v>1878</v>
      </c>
      <c r="C223" t="s">
        <v>1879</v>
      </c>
      <c r="D223" t="s">
        <v>1213</v>
      </c>
      <c r="E223" t="s">
        <v>1213</v>
      </c>
      <c r="F223" t="s">
        <v>1880</v>
      </c>
      <c r="P223">
        <v>219</v>
      </c>
      <c r="Q223" t="s">
        <v>1697</v>
      </c>
      <c r="R223" t="s">
        <v>1698</v>
      </c>
    </row>
    <row r="224" spans="1:7" ht="13.5">
      <c r="A224">
        <v>429215</v>
      </c>
      <c r="B224" t="s">
        <v>1881</v>
      </c>
      <c r="C224" t="s">
        <v>1882</v>
      </c>
      <c r="D224" t="s">
        <v>1883</v>
      </c>
      <c r="E224" t="s">
        <v>1884</v>
      </c>
      <c r="F224" t="s">
        <v>1880</v>
      </c>
      <c r="G224" t="s">
        <v>610</v>
      </c>
    </row>
    <row r="225" spans="1:7" ht="13.5">
      <c r="A225">
        <v>598215</v>
      </c>
      <c r="B225" t="s">
        <v>1214</v>
      </c>
      <c r="C225" t="s">
        <v>1885</v>
      </c>
      <c r="D225" t="s">
        <v>1215</v>
      </c>
      <c r="E225" t="s">
        <v>1215</v>
      </c>
      <c r="F225" t="s">
        <v>1880</v>
      </c>
      <c r="G225" t="s">
        <v>610</v>
      </c>
    </row>
    <row r="226" spans="1:6" ht="13.5">
      <c r="A226">
        <v>220</v>
      </c>
      <c r="B226" t="s">
        <v>1886</v>
      </c>
      <c r="C226" t="s">
        <v>1887</v>
      </c>
      <c r="D226" t="s">
        <v>1216</v>
      </c>
      <c r="E226" t="s">
        <v>1216</v>
      </c>
      <c r="F226" t="s">
        <v>1880</v>
      </c>
    </row>
    <row r="227" spans="1:7" ht="13.5">
      <c r="A227">
        <v>73220</v>
      </c>
      <c r="B227" t="s">
        <v>1217</v>
      </c>
      <c r="C227" t="s">
        <v>1888</v>
      </c>
      <c r="D227" t="s">
        <v>1218</v>
      </c>
      <c r="E227" t="s">
        <v>1218</v>
      </c>
      <c r="F227" t="s">
        <v>1880</v>
      </c>
      <c r="G227" t="s">
        <v>610</v>
      </c>
    </row>
    <row r="228" spans="1:7" ht="13.5">
      <c r="A228">
        <v>494220</v>
      </c>
      <c r="B228" t="s">
        <v>1219</v>
      </c>
      <c r="C228" t="s">
        <v>1889</v>
      </c>
      <c r="D228" t="s">
        <v>1220</v>
      </c>
      <c r="E228" t="s">
        <v>1220</v>
      </c>
      <c r="F228" t="s">
        <v>1880</v>
      </c>
      <c r="G228" t="s">
        <v>610</v>
      </c>
    </row>
    <row r="229" spans="1:6" ht="13.5">
      <c r="A229">
        <v>221</v>
      </c>
      <c r="B229" t="s">
        <v>400</v>
      </c>
      <c r="C229" t="s">
        <v>401</v>
      </c>
      <c r="D229" t="s">
        <v>12</v>
      </c>
      <c r="E229" t="s">
        <v>12</v>
      </c>
      <c r="F229" t="s">
        <v>1877</v>
      </c>
    </row>
    <row r="230" spans="1:7" ht="13.5">
      <c r="A230">
        <v>2221</v>
      </c>
      <c r="B230" t="s">
        <v>402</v>
      </c>
      <c r="C230" t="s">
        <v>403</v>
      </c>
      <c r="D230" t="s">
        <v>842</v>
      </c>
      <c r="E230" t="s">
        <v>779</v>
      </c>
      <c r="F230" t="s">
        <v>1877</v>
      </c>
      <c r="G230" t="s">
        <v>610</v>
      </c>
    </row>
    <row r="231" spans="1:7" ht="13.5">
      <c r="A231">
        <v>88221</v>
      </c>
      <c r="B231" t="s">
        <v>404</v>
      </c>
      <c r="C231" t="s">
        <v>405</v>
      </c>
      <c r="D231" t="s">
        <v>271</v>
      </c>
      <c r="E231" t="s">
        <v>271</v>
      </c>
      <c r="F231" t="s">
        <v>1877</v>
      </c>
      <c r="G231" t="s">
        <v>610</v>
      </c>
    </row>
    <row r="232" spans="1:7" ht="13.5">
      <c r="A232">
        <v>72221</v>
      </c>
      <c r="B232" t="s">
        <v>406</v>
      </c>
      <c r="C232" t="s">
        <v>407</v>
      </c>
      <c r="D232" t="s">
        <v>274</v>
      </c>
      <c r="E232" t="s">
        <v>274</v>
      </c>
      <c r="F232" t="s">
        <v>1877</v>
      </c>
      <c r="G232" t="s">
        <v>610</v>
      </c>
    </row>
    <row r="233" spans="1:7" ht="13.5">
      <c r="A233">
        <v>93221</v>
      </c>
      <c r="B233" t="s">
        <v>408</v>
      </c>
      <c r="C233" t="s">
        <v>409</v>
      </c>
      <c r="D233" t="s">
        <v>277</v>
      </c>
      <c r="E233" t="s">
        <v>277</v>
      </c>
      <c r="F233" t="s">
        <v>1877</v>
      </c>
      <c r="G233" t="s">
        <v>610</v>
      </c>
    </row>
    <row r="234" spans="1:7" ht="13.5">
      <c r="A234">
        <v>5221</v>
      </c>
      <c r="B234" t="s">
        <v>410</v>
      </c>
      <c r="C234" t="s">
        <v>411</v>
      </c>
      <c r="D234" t="s">
        <v>843</v>
      </c>
      <c r="E234" t="s">
        <v>780</v>
      </c>
      <c r="F234" t="s">
        <v>1877</v>
      </c>
      <c r="G234" t="s">
        <v>610</v>
      </c>
    </row>
    <row r="235" spans="1:7" ht="13.5">
      <c r="A235">
        <v>44221</v>
      </c>
      <c r="B235" t="s">
        <v>412</v>
      </c>
      <c r="C235" t="s">
        <v>413</v>
      </c>
      <c r="D235" t="s">
        <v>863</v>
      </c>
      <c r="E235" t="s">
        <v>799</v>
      </c>
      <c r="F235" t="s">
        <v>1877</v>
      </c>
      <c r="G235" t="s">
        <v>610</v>
      </c>
    </row>
    <row r="236" spans="1:7" ht="13.5">
      <c r="A236">
        <v>73221</v>
      </c>
      <c r="B236" t="s">
        <v>414</v>
      </c>
      <c r="C236" t="s">
        <v>415</v>
      </c>
      <c r="D236" t="s">
        <v>258</v>
      </c>
      <c r="E236" t="s">
        <v>258</v>
      </c>
      <c r="F236" t="s">
        <v>1877</v>
      </c>
      <c r="G236" t="s">
        <v>610</v>
      </c>
    </row>
    <row r="237" spans="1:7" ht="13.5">
      <c r="A237">
        <v>84221</v>
      </c>
      <c r="B237" t="s">
        <v>416</v>
      </c>
      <c r="C237" t="s">
        <v>417</v>
      </c>
      <c r="D237" t="s">
        <v>261</v>
      </c>
      <c r="E237" t="s">
        <v>261</v>
      </c>
      <c r="F237" t="s">
        <v>1877</v>
      </c>
      <c r="G237" t="s">
        <v>610</v>
      </c>
    </row>
    <row r="238" spans="1:7" ht="13.5">
      <c r="A238">
        <v>71221</v>
      </c>
      <c r="B238" t="s">
        <v>418</v>
      </c>
      <c r="C238" t="s">
        <v>419</v>
      </c>
      <c r="D238" t="s">
        <v>264</v>
      </c>
      <c r="E238" t="s">
        <v>264</v>
      </c>
      <c r="F238" t="s">
        <v>1877</v>
      </c>
      <c r="G238" t="s">
        <v>610</v>
      </c>
    </row>
    <row r="239" spans="1:7" ht="13.5">
      <c r="A239">
        <v>8221</v>
      </c>
      <c r="B239" t="s">
        <v>420</v>
      </c>
      <c r="C239" t="s">
        <v>421</v>
      </c>
      <c r="D239" t="s">
        <v>845</v>
      </c>
      <c r="E239" t="s">
        <v>782</v>
      </c>
      <c r="F239" t="s">
        <v>1877</v>
      </c>
      <c r="G239" t="s">
        <v>610</v>
      </c>
    </row>
    <row r="240" spans="1:5" ht="13.5">
      <c r="A240">
        <v>300</v>
      </c>
      <c r="B240" t="s">
        <v>143</v>
      </c>
      <c r="C240" t="s">
        <v>143</v>
      </c>
      <c r="D240" t="s">
        <v>143</v>
      </c>
      <c r="E240" t="s">
        <v>143</v>
      </c>
    </row>
    <row r="241" spans="1:6" ht="13.5">
      <c r="A241">
        <v>301</v>
      </c>
      <c r="B241" t="s">
        <v>1890</v>
      </c>
      <c r="C241" t="s">
        <v>1958</v>
      </c>
      <c r="D241" t="s">
        <v>1890</v>
      </c>
      <c r="E241" t="s">
        <v>1891</v>
      </c>
      <c r="F241" t="s">
        <v>1959</v>
      </c>
    </row>
    <row r="242" spans="1:6" ht="13.5">
      <c r="A242">
        <v>302</v>
      </c>
      <c r="B242" t="s">
        <v>115</v>
      </c>
      <c r="C242" t="s">
        <v>1960</v>
      </c>
      <c r="D242" t="s">
        <v>115</v>
      </c>
      <c r="E242" t="s">
        <v>116</v>
      </c>
      <c r="F242" t="s">
        <v>1959</v>
      </c>
    </row>
    <row r="243" spans="1:5" ht="13.5">
      <c r="A243">
        <v>303</v>
      </c>
      <c r="B243" t="s">
        <v>143</v>
      </c>
      <c r="C243" t="s">
        <v>143</v>
      </c>
      <c r="D243" t="s">
        <v>143</v>
      </c>
      <c r="E243" t="s">
        <v>143</v>
      </c>
    </row>
    <row r="244" spans="1:5" ht="13.5">
      <c r="A244">
        <v>304</v>
      </c>
      <c r="B244" t="s">
        <v>143</v>
      </c>
      <c r="C244" t="s">
        <v>143</v>
      </c>
      <c r="D244" t="s">
        <v>143</v>
      </c>
      <c r="E244" t="s">
        <v>143</v>
      </c>
    </row>
    <row r="245" spans="1:5" ht="13.5">
      <c r="A245">
        <v>305</v>
      </c>
      <c r="B245" t="s">
        <v>143</v>
      </c>
      <c r="C245" t="s">
        <v>143</v>
      </c>
      <c r="D245" t="s">
        <v>143</v>
      </c>
      <c r="E245" t="s">
        <v>143</v>
      </c>
    </row>
    <row r="246" spans="1:5" ht="13.5">
      <c r="A246">
        <v>306</v>
      </c>
      <c r="B246" t="s">
        <v>143</v>
      </c>
      <c r="C246" t="s">
        <v>143</v>
      </c>
      <c r="D246" t="s">
        <v>143</v>
      </c>
      <c r="E246" t="s">
        <v>143</v>
      </c>
    </row>
    <row r="247" spans="1:5" ht="13.5">
      <c r="A247">
        <v>307</v>
      </c>
      <c r="B247" t="s">
        <v>143</v>
      </c>
      <c r="C247" t="s">
        <v>143</v>
      </c>
      <c r="D247" t="s">
        <v>143</v>
      </c>
      <c r="E247" t="s">
        <v>143</v>
      </c>
    </row>
    <row r="248" spans="1:5" ht="13.5">
      <c r="A248">
        <v>308</v>
      </c>
      <c r="B248" t="s">
        <v>143</v>
      </c>
      <c r="C248" t="s">
        <v>143</v>
      </c>
      <c r="D248" t="s">
        <v>143</v>
      </c>
      <c r="E248" t="s">
        <v>143</v>
      </c>
    </row>
    <row r="249" spans="1:5" ht="13.5">
      <c r="A249">
        <v>309</v>
      </c>
      <c r="B249" t="s">
        <v>143</v>
      </c>
      <c r="C249" t="s">
        <v>143</v>
      </c>
      <c r="D249" t="s">
        <v>143</v>
      </c>
      <c r="E249" t="s">
        <v>143</v>
      </c>
    </row>
    <row r="250" spans="1:5" ht="13.5">
      <c r="A250">
        <v>310</v>
      </c>
      <c r="B250" t="s">
        <v>143</v>
      </c>
      <c r="C250" t="s">
        <v>143</v>
      </c>
      <c r="D250" t="s">
        <v>143</v>
      </c>
      <c r="E250" t="s">
        <v>143</v>
      </c>
    </row>
    <row r="251" spans="1:5" ht="13.5">
      <c r="A251">
        <v>311</v>
      </c>
      <c r="B251" t="s">
        <v>143</v>
      </c>
      <c r="C251" t="s">
        <v>143</v>
      </c>
      <c r="D251" t="s">
        <v>143</v>
      </c>
      <c r="E251" t="s">
        <v>143</v>
      </c>
    </row>
    <row r="252" spans="1:6" ht="13.5">
      <c r="A252">
        <v>312</v>
      </c>
      <c r="B252" t="s">
        <v>1820</v>
      </c>
      <c r="C252" t="s">
        <v>1961</v>
      </c>
      <c r="D252" t="s">
        <v>1821</v>
      </c>
      <c r="E252" t="s">
        <v>1822</v>
      </c>
      <c r="F252" t="s">
        <v>1962</v>
      </c>
    </row>
    <row r="253" spans="1:6" ht="13.5">
      <c r="A253">
        <v>313</v>
      </c>
      <c r="B253" t="s">
        <v>1848</v>
      </c>
      <c r="C253" t="s">
        <v>1963</v>
      </c>
      <c r="D253" t="s">
        <v>1812</v>
      </c>
      <c r="E253" t="s">
        <v>1813</v>
      </c>
      <c r="F253" t="s">
        <v>1964</v>
      </c>
    </row>
    <row r="254" spans="1:5" ht="13.5">
      <c r="A254">
        <v>314</v>
      </c>
      <c r="B254" t="s">
        <v>143</v>
      </c>
      <c r="C254" t="s">
        <v>143</v>
      </c>
      <c r="D254" t="s">
        <v>143</v>
      </c>
      <c r="E254" t="s">
        <v>143</v>
      </c>
    </row>
    <row r="255" spans="1:5" ht="13.5">
      <c r="A255">
        <v>315</v>
      </c>
      <c r="B255" t="s">
        <v>143</v>
      </c>
      <c r="C255" t="s">
        <v>143</v>
      </c>
      <c r="D255" t="s">
        <v>143</v>
      </c>
      <c r="E255" t="s">
        <v>143</v>
      </c>
    </row>
    <row r="256" spans="1:5" ht="13.5">
      <c r="A256">
        <v>316</v>
      </c>
      <c r="B256" t="s">
        <v>143</v>
      </c>
      <c r="C256" t="s">
        <v>143</v>
      </c>
      <c r="D256" t="s">
        <v>143</v>
      </c>
      <c r="E256" t="s">
        <v>143</v>
      </c>
    </row>
    <row r="257" spans="1:5" ht="13.5">
      <c r="A257">
        <v>317</v>
      </c>
      <c r="B257" t="s">
        <v>143</v>
      </c>
      <c r="C257" t="s">
        <v>143</v>
      </c>
      <c r="D257" t="s">
        <v>143</v>
      </c>
      <c r="E257" t="s">
        <v>143</v>
      </c>
    </row>
    <row r="258" spans="1:5" ht="13.5">
      <c r="A258">
        <v>318</v>
      </c>
      <c r="B258" t="s">
        <v>143</v>
      </c>
      <c r="C258" t="s">
        <v>143</v>
      </c>
      <c r="D258" t="s">
        <v>143</v>
      </c>
      <c r="E258" t="s">
        <v>143</v>
      </c>
    </row>
    <row r="259" spans="1:5" ht="13.5">
      <c r="A259">
        <v>319</v>
      </c>
      <c r="B259" t="s">
        <v>143</v>
      </c>
      <c r="C259" t="s">
        <v>143</v>
      </c>
      <c r="D259" t="s">
        <v>143</v>
      </c>
      <c r="E259" t="s">
        <v>143</v>
      </c>
    </row>
    <row r="260" spans="1:5" ht="13.5">
      <c r="A260">
        <v>320</v>
      </c>
      <c r="B260" t="s">
        <v>143</v>
      </c>
      <c r="C260" t="s">
        <v>143</v>
      </c>
      <c r="D260" t="s">
        <v>143</v>
      </c>
      <c r="E260" t="s">
        <v>143</v>
      </c>
    </row>
    <row r="261" spans="1:5" ht="13.5">
      <c r="A261">
        <v>351</v>
      </c>
      <c r="B261" t="s">
        <v>143</v>
      </c>
      <c r="C261" t="s">
        <v>143</v>
      </c>
      <c r="D261" t="s">
        <v>143</v>
      </c>
      <c r="E261" t="s">
        <v>143</v>
      </c>
    </row>
    <row r="262" spans="1:5" ht="13.5">
      <c r="A262">
        <v>352</v>
      </c>
      <c r="B262" t="s">
        <v>143</v>
      </c>
      <c r="C262" t="s">
        <v>143</v>
      </c>
      <c r="D262" t="s">
        <v>143</v>
      </c>
      <c r="E262" t="s">
        <v>143</v>
      </c>
    </row>
    <row r="263" spans="1:6" ht="13.5">
      <c r="A263">
        <v>353</v>
      </c>
      <c r="B263" t="s">
        <v>1789</v>
      </c>
      <c r="C263" t="s">
        <v>1965</v>
      </c>
      <c r="D263" t="s">
        <v>1789</v>
      </c>
      <c r="E263" t="s">
        <v>1789</v>
      </c>
      <c r="F263" t="s">
        <v>1959</v>
      </c>
    </row>
    <row r="264" spans="1:5" ht="13.5">
      <c r="A264">
        <v>354</v>
      </c>
      <c r="B264" t="s">
        <v>143</v>
      </c>
      <c r="C264" t="s">
        <v>143</v>
      </c>
      <c r="D264" t="s">
        <v>143</v>
      </c>
      <c r="E264" t="s">
        <v>143</v>
      </c>
    </row>
    <row r="265" spans="1:5" ht="13.5">
      <c r="A265">
        <v>355</v>
      </c>
      <c r="B265" t="s">
        <v>143</v>
      </c>
      <c r="C265" t="s">
        <v>143</v>
      </c>
      <c r="D265" t="s">
        <v>143</v>
      </c>
      <c r="E265" t="s">
        <v>143</v>
      </c>
    </row>
    <row r="266" spans="1:5" ht="13.5">
      <c r="A266">
        <v>356</v>
      </c>
      <c r="B266" t="s">
        <v>143</v>
      </c>
      <c r="C266" t="s">
        <v>143</v>
      </c>
      <c r="D266" t="s">
        <v>143</v>
      </c>
      <c r="E266" t="s">
        <v>143</v>
      </c>
    </row>
    <row r="267" spans="1:5" ht="13.5">
      <c r="A267">
        <v>357</v>
      </c>
      <c r="B267" t="s">
        <v>143</v>
      </c>
      <c r="C267" t="s">
        <v>143</v>
      </c>
      <c r="D267" t="s">
        <v>143</v>
      </c>
      <c r="E267" t="s">
        <v>143</v>
      </c>
    </row>
    <row r="268" spans="1:5" ht="13.5">
      <c r="A268">
        <v>358</v>
      </c>
      <c r="B268" t="s">
        <v>143</v>
      </c>
      <c r="C268" t="s">
        <v>143</v>
      </c>
      <c r="D268" t="s">
        <v>143</v>
      </c>
      <c r="E268" t="s">
        <v>143</v>
      </c>
    </row>
    <row r="269" spans="1:5" ht="13.5">
      <c r="A269">
        <v>359</v>
      </c>
      <c r="B269" t="s">
        <v>143</v>
      </c>
      <c r="C269" t="s">
        <v>143</v>
      </c>
      <c r="D269" t="s">
        <v>143</v>
      </c>
      <c r="E269" t="s">
        <v>143</v>
      </c>
    </row>
    <row r="270" spans="1:5" ht="13.5">
      <c r="A270">
        <v>360</v>
      </c>
      <c r="B270" t="s">
        <v>143</v>
      </c>
      <c r="C270" t="s">
        <v>143</v>
      </c>
      <c r="D270" t="s">
        <v>143</v>
      </c>
      <c r="E270" t="s">
        <v>143</v>
      </c>
    </row>
    <row r="271" spans="1:5" ht="13.5">
      <c r="A271">
        <v>420</v>
      </c>
      <c r="B271" t="s">
        <v>143</v>
      </c>
      <c r="C271" t="s">
        <v>143</v>
      </c>
      <c r="D271" t="s">
        <v>143</v>
      </c>
      <c r="E271" t="s">
        <v>143</v>
      </c>
    </row>
    <row r="272" spans="1:5" ht="13.5">
      <c r="A272">
        <v>421</v>
      </c>
      <c r="B272" t="s">
        <v>1890</v>
      </c>
      <c r="C272" t="s">
        <v>1966</v>
      </c>
      <c r="D272" t="s">
        <v>1890</v>
      </c>
      <c r="E272" t="s">
        <v>1891</v>
      </c>
    </row>
    <row r="273" spans="1:5" ht="13.5">
      <c r="A273">
        <v>422</v>
      </c>
      <c r="B273" t="s">
        <v>1980</v>
      </c>
      <c r="C273" t="s">
        <v>1981</v>
      </c>
      <c r="D273" t="s">
        <v>1980</v>
      </c>
      <c r="E273" t="s">
        <v>1982</v>
      </c>
    </row>
    <row r="274" spans="1:5" ht="13.5">
      <c r="A274">
        <v>423</v>
      </c>
      <c r="B274" t="s">
        <v>1967</v>
      </c>
      <c r="C274" t="s">
        <v>1968</v>
      </c>
      <c r="D274" t="s">
        <v>1967</v>
      </c>
      <c r="E274" t="s">
        <v>1969</v>
      </c>
    </row>
    <row r="275" spans="1:5" ht="13.5">
      <c r="A275">
        <v>424</v>
      </c>
      <c r="B275" t="s">
        <v>143</v>
      </c>
      <c r="C275" t="s">
        <v>143</v>
      </c>
      <c r="D275" t="s">
        <v>143</v>
      </c>
      <c r="E275" t="s">
        <v>143</v>
      </c>
    </row>
    <row r="276" spans="1:5" ht="13.5">
      <c r="A276">
        <v>425</v>
      </c>
      <c r="B276" t="s">
        <v>143</v>
      </c>
      <c r="C276" t="s">
        <v>143</v>
      </c>
      <c r="D276" t="s">
        <v>143</v>
      </c>
      <c r="E276" t="s">
        <v>143</v>
      </c>
    </row>
    <row r="277" spans="1:5" ht="13.5">
      <c r="A277">
        <v>426</v>
      </c>
      <c r="B277" t="s">
        <v>1970</v>
      </c>
      <c r="C277" t="s">
        <v>1971</v>
      </c>
      <c r="D277" t="s">
        <v>1970</v>
      </c>
      <c r="E277" t="s">
        <v>1972</v>
      </c>
    </row>
    <row r="278" spans="1:5" ht="13.5">
      <c r="A278">
        <v>427</v>
      </c>
      <c r="B278" t="s">
        <v>1973</v>
      </c>
      <c r="C278" t="s">
        <v>1974</v>
      </c>
      <c r="D278" t="s">
        <v>1973</v>
      </c>
      <c r="E278" t="s">
        <v>1975</v>
      </c>
    </row>
    <row r="279" spans="1:6" ht="13.5">
      <c r="A279">
        <v>428</v>
      </c>
      <c r="B279" t="s">
        <v>1892</v>
      </c>
      <c r="C279" t="s">
        <v>1976</v>
      </c>
      <c r="D279" t="s">
        <v>1892</v>
      </c>
      <c r="E279" t="s">
        <v>1893</v>
      </c>
      <c r="F279" t="s">
        <v>1894</v>
      </c>
    </row>
    <row r="280" spans="1:6" ht="13.5">
      <c r="A280">
        <v>429</v>
      </c>
      <c r="B280" t="s">
        <v>1895</v>
      </c>
      <c r="C280" t="s">
        <v>1977</v>
      </c>
      <c r="D280" t="s">
        <v>1895</v>
      </c>
      <c r="E280" t="s">
        <v>1896</v>
      </c>
      <c r="F280" t="s">
        <v>1894</v>
      </c>
    </row>
    <row r="281" spans="1:5" ht="13.5">
      <c r="A281">
        <v>430</v>
      </c>
      <c r="B281" t="s">
        <v>143</v>
      </c>
      <c r="C281" t="s">
        <v>143</v>
      </c>
      <c r="D281" t="s">
        <v>143</v>
      </c>
      <c r="E281" t="s">
        <v>143</v>
      </c>
    </row>
    <row r="282" spans="1:5" ht="13.5">
      <c r="A282">
        <v>471</v>
      </c>
      <c r="B282" t="s">
        <v>143</v>
      </c>
      <c r="C282" t="s">
        <v>143</v>
      </c>
      <c r="D282" t="s">
        <v>143</v>
      </c>
      <c r="E282" t="s">
        <v>143</v>
      </c>
    </row>
    <row r="283" spans="1:5" ht="13.5">
      <c r="A283">
        <v>472</v>
      </c>
      <c r="B283" t="s">
        <v>143</v>
      </c>
      <c r="C283" t="s">
        <v>143</v>
      </c>
      <c r="D283" t="s">
        <v>143</v>
      </c>
      <c r="E283" t="s">
        <v>143</v>
      </c>
    </row>
    <row r="284" spans="1:5" ht="13.5">
      <c r="A284">
        <v>473</v>
      </c>
      <c r="B284" t="s">
        <v>1897</v>
      </c>
      <c r="C284" t="s">
        <v>1898</v>
      </c>
      <c r="D284" t="s">
        <v>1897</v>
      </c>
      <c r="E284" t="s">
        <v>1897</v>
      </c>
    </row>
    <row r="285" spans="1:5" ht="13.5">
      <c r="A285">
        <v>474</v>
      </c>
      <c r="B285" t="s">
        <v>1862</v>
      </c>
      <c r="C285" t="s">
        <v>1899</v>
      </c>
      <c r="D285" t="s">
        <v>1862</v>
      </c>
      <c r="E285" t="s">
        <v>1862</v>
      </c>
    </row>
    <row r="286" spans="1:5" ht="13.5">
      <c r="A286">
        <v>475</v>
      </c>
      <c r="B286" t="s">
        <v>143</v>
      </c>
      <c r="C286" t="s">
        <v>143</v>
      </c>
      <c r="D286" t="s">
        <v>143</v>
      </c>
      <c r="E286" t="s">
        <v>143</v>
      </c>
    </row>
    <row r="287" spans="1:5" ht="13.5">
      <c r="A287">
        <v>476</v>
      </c>
      <c r="B287" t="s">
        <v>143</v>
      </c>
      <c r="C287" t="s">
        <v>143</v>
      </c>
      <c r="D287" t="s">
        <v>143</v>
      </c>
      <c r="E287" t="s">
        <v>143</v>
      </c>
    </row>
    <row r="288" spans="1:5" ht="13.5">
      <c r="A288">
        <v>477</v>
      </c>
      <c r="B288" t="s">
        <v>143</v>
      </c>
      <c r="C288" t="s">
        <v>143</v>
      </c>
      <c r="D288" t="s">
        <v>143</v>
      </c>
      <c r="E288" t="s">
        <v>143</v>
      </c>
    </row>
    <row r="289" spans="1:5" ht="13.5">
      <c r="A289">
        <v>478</v>
      </c>
      <c r="B289" t="s">
        <v>1864</v>
      </c>
      <c r="C289" t="s">
        <v>1900</v>
      </c>
      <c r="D289" t="s">
        <v>1864</v>
      </c>
      <c r="E289" t="s">
        <v>1864</v>
      </c>
    </row>
    <row r="290" spans="1:5" ht="13.5">
      <c r="A290">
        <v>479</v>
      </c>
      <c r="B290" t="s">
        <v>1901</v>
      </c>
      <c r="C290" t="s">
        <v>1902</v>
      </c>
      <c r="D290" t="s">
        <v>1901</v>
      </c>
      <c r="E290" t="s">
        <v>1901</v>
      </c>
    </row>
    <row r="291" spans="1:5" ht="13.5">
      <c r="A291">
        <v>480</v>
      </c>
      <c r="B291" t="s">
        <v>143</v>
      </c>
      <c r="C291" t="s">
        <v>143</v>
      </c>
      <c r="D291" t="s">
        <v>143</v>
      </c>
      <c r="E291" t="s">
        <v>143</v>
      </c>
    </row>
    <row r="292" spans="1:5" ht="13.5">
      <c r="A292">
        <v>481</v>
      </c>
      <c r="B292" t="s">
        <v>143</v>
      </c>
      <c r="C292" t="s">
        <v>143</v>
      </c>
      <c r="D292" t="s">
        <v>143</v>
      </c>
      <c r="E292" t="s">
        <v>143</v>
      </c>
    </row>
    <row r="293" spans="1:5" ht="13.5">
      <c r="A293">
        <v>482</v>
      </c>
      <c r="B293" t="s">
        <v>143</v>
      </c>
      <c r="C293" t="s">
        <v>143</v>
      </c>
      <c r="D293" t="s">
        <v>143</v>
      </c>
      <c r="E293" t="s">
        <v>143</v>
      </c>
    </row>
    <row r="294" spans="1:5" ht="13.5">
      <c r="A294">
        <v>483</v>
      </c>
      <c r="B294" t="s">
        <v>143</v>
      </c>
      <c r="C294" t="s">
        <v>143</v>
      </c>
      <c r="D294" t="s">
        <v>143</v>
      </c>
      <c r="E294" t="s">
        <v>143</v>
      </c>
    </row>
    <row r="295" spans="1:5" ht="13.5">
      <c r="A295">
        <v>484</v>
      </c>
      <c r="B295" t="s">
        <v>143</v>
      </c>
      <c r="C295" t="s">
        <v>143</v>
      </c>
      <c r="D295" t="s">
        <v>143</v>
      </c>
      <c r="E295" t="s">
        <v>143</v>
      </c>
    </row>
    <row r="296" spans="1:5" ht="13.5">
      <c r="A296">
        <v>485</v>
      </c>
      <c r="B296" t="s">
        <v>143</v>
      </c>
      <c r="C296" t="s">
        <v>143</v>
      </c>
      <c r="D296" t="s">
        <v>143</v>
      </c>
      <c r="E296" t="s">
        <v>143</v>
      </c>
    </row>
    <row r="297" spans="1:5" ht="13.5">
      <c r="A297">
        <v>486</v>
      </c>
      <c r="B297" t="s">
        <v>143</v>
      </c>
      <c r="C297" t="s">
        <v>143</v>
      </c>
      <c r="D297" t="s">
        <v>143</v>
      </c>
      <c r="E297" t="s">
        <v>143</v>
      </c>
    </row>
    <row r="298" spans="1:5" ht="13.5">
      <c r="A298">
        <v>487</v>
      </c>
      <c r="B298" t="s">
        <v>143</v>
      </c>
      <c r="C298" t="s">
        <v>143</v>
      </c>
      <c r="D298" t="s">
        <v>143</v>
      </c>
      <c r="E298" t="s">
        <v>143</v>
      </c>
    </row>
    <row r="299" spans="1:5" ht="13.5">
      <c r="A299">
        <v>488</v>
      </c>
      <c r="B299" t="s">
        <v>143</v>
      </c>
      <c r="C299" t="s">
        <v>143</v>
      </c>
      <c r="D299" t="s">
        <v>143</v>
      </c>
      <c r="E299" t="s">
        <v>143</v>
      </c>
    </row>
    <row r="300" spans="1:5" ht="13.5">
      <c r="A300">
        <v>489</v>
      </c>
      <c r="B300" t="s">
        <v>143</v>
      </c>
      <c r="C300" t="s">
        <v>143</v>
      </c>
      <c r="D300" t="s">
        <v>143</v>
      </c>
      <c r="E300" t="s">
        <v>143</v>
      </c>
    </row>
    <row r="301" spans="1:5" ht="13.5">
      <c r="A301">
        <v>490</v>
      </c>
      <c r="B301" t="s">
        <v>143</v>
      </c>
      <c r="C301" t="s">
        <v>143</v>
      </c>
      <c r="D301" t="s">
        <v>143</v>
      </c>
      <c r="E301" t="s">
        <v>143</v>
      </c>
    </row>
    <row r="302" spans="1:5" ht="13.5">
      <c r="A302">
        <v>491</v>
      </c>
      <c r="B302" t="s">
        <v>143</v>
      </c>
      <c r="C302" t="s">
        <v>143</v>
      </c>
      <c r="D302" t="s">
        <v>143</v>
      </c>
      <c r="E302" t="s">
        <v>143</v>
      </c>
    </row>
    <row r="303" spans="1:5" ht="13.5">
      <c r="A303">
        <v>492</v>
      </c>
      <c r="B303" t="s">
        <v>143</v>
      </c>
      <c r="C303" t="s">
        <v>143</v>
      </c>
      <c r="D303" t="s">
        <v>143</v>
      </c>
      <c r="E303" t="s">
        <v>143</v>
      </c>
    </row>
    <row r="304" spans="1:5" ht="13.5">
      <c r="A304">
        <v>493</v>
      </c>
      <c r="B304" t="s">
        <v>143</v>
      </c>
      <c r="C304" t="s">
        <v>143</v>
      </c>
      <c r="D304" t="s">
        <v>143</v>
      </c>
      <c r="E304" t="s">
        <v>143</v>
      </c>
    </row>
    <row r="305" spans="1:6" ht="13.5">
      <c r="A305">
        <v>494</v>
      </c>
      <c r="B305" t="s">
        <v>1871</v>
      </c>
      <c r="C305" t="s">
        <v>1903</v>
      </c>
      <c r="D305" t="s">
        <v>1871</v>
      </c>
      <c r="E305" t="s">
        <v>1872</v>
      </c>
      <c r="F305" t="s">
        <v>1894</v>
      </c>
    </row>
    <row r="306" spans="1:6" ht="13.5">
      <c r="A306">
        <v>495</v>
      </c>
      <c r="B306" t="s">
        <v>1904</v>
      </c>
      <c r="C306" t="s">
        <v>1905</v>
      </c>
      <c r="D306" t="s">
        <v>1904</v>
      </c>
      <c r="E306" t="s">
        <v>1906</v>
      </c>
      <c r="F306" t="s">
        <v>1894</v>
      </c>
    </row>
    <row r="307" spans="1:5" ht="13.5">
      <c r="A307">
        <v>496</v>
      </c>
      <c r="B307" t="s">
        <v>1907</v>
      </c>
      <c r="C307" t="s">
        <v>1908</v>
      </c>
      <c r="D307" t="s">
        <v>1907</v>
      </c>
      <c r="E307" t="s">
        <v>1909</v>
      </c>
    </row>
    <row r="308" spans="1:5" ht="13.5">
      <c r="A308">
        <v>497</v>
      </c>
      <c r="B308" t="s">
        <v>1910</v>
      </c>
      <c r="C308" t="s">
        <v>1911</v>
      </c>
      <c r="D308" t="s">
        <v>1910</v>
      </c>
      <c r="E308" t="s">
        <v>1912</v>
      </c>
    </row>
    <row r="309" spans="1:5" ht="13.5">
      <c r="A309">
        <v>498</v>
      </c>
      <c r="B309" t="s">
        <v>1913</v>
      </c>
      <c r="C309" t="s">
        <v>1914</v>
      </c>
      <c r="D309" t="s">
        <v>1913</v>
      </c>
      <c r="E309" t="s">
        <v>1915</v>
      </c>
    </row>
    <row r="310" spans="1:5" ht="13.5">
      <c r="A310">
        <v>499</v>
      </c>
      <c r="B310" t="s">
        <v>1916</v>
      </c>
      <c r="C310" t="s">
        <v>1917</v>
      </c>
      <c r="D310" t="s">
        <v>1916</v>
      </c>
      <c r="E310" t="s">
        <v>1918</v>
      </c>
    </row>
    <row r="311" spans="1:5" ht="13.5">
      <c r="A311">
        <v>500</v>
      </c>
      <c r="B311" t="s">
        <v>143</v>
      </c>
      <c r="C311" t="s">
        <v>143</v>
      </c>
      <c r="D311" t="s">
        <v>143</v>
      </c>
      <c r="E311" t="s">
        <v>143</v>
      </c>
    </row>
    <row r="312" spans="1:5" ht="13.5">
      <c r="A312">
        <v>591</v>
      </c>
      <c r="B312" t="s">
        <v>143</v>
      </c>
      <c r="C312" t="s">
        <v>143</v>
      </c>
      <c r="D312" t="s">
        <v>143</v>
      </c>
      <c r="E312" t="s">
        <v>143</v>
      </c>
    </row>
    <row r="313" spans="1:5" ht="13.5">
      <c r="A313">
        <v>592</v>
      </c>
      <c r="B313" t="s">
        <v>143</v>
      </c>
      <c r="C313" t="s">
        <v>143</v>
      </c>
      <c r="D313" t="s">
        <v>143</v>
      </c>
      <c r="E313" t="s">
        <v>143</v>
      </c>
    </row>
    <row r="314" spans="1:5" ht="13.5">
      <c r="A314">
        <v>593</v>
      </c>
      <c r="B314" t="s">
        <v>143</v>
      </c>
      <c r="C314" t="s">
        <v>143</v>
      </c>
      <c r="D314" t="s">
        <v>143</v>
      </c>
      <c r="E314" t="s">
        <v>143</v>
      </c>
    </row>
    <row r="315" spans="1:5" ht="13.5">
      <c r="A315">
        <v>594</v>
      </c>
      <c r="B315" t="s">
        <v>143</v>
      </c>
      <c r="C315" t="s">
        <v>143</v>
      </c>
      <c r="D315" t="s">
        <v>143</v>
      </c>
      <c r="E315" t="s">
        <v>143</v>
      </c>
    </row>
    <row r="316" spans="1:5" ht="13.5">
      <c r="A316">
        <v>595</v>
      </c>
      <c r="B316" t="s">
        <v>143</v>
      </c>
      <c r="C316" t="s">
        <v>143</v>
      </c>
      <c r="D316" t="s">
        <v>143</v>
      </c>
      <c r="E316" t="s">
        <v>143</v>
      </c>
    </row>
    <row r="317" spans="1:5" ht="13.5">
      <c r="A317">
        <v>596</v>
      </c>
      <c r="B317" t="s">
        <v>143</v>
      </c>
      <c r="C317" t="s">
        <v>143</v>
      </c>
      <c r="D317" t="s">
        <v>143</v>
      </c>
      <c r="E317" t="s">
        <v>143</v>
      </c>
    </row>
    <row r="318" spans="1:5" ht="13.5">
      <c r="A318">
        <v>597</v>
      </c>
      <c r="B318" t="s">
        <v>143</v>
      </c>
      <c r="C318" t="s">
        <v>143</v>
      </c>
      <c r="D318" t="s">
        <v>143</v>
      </c>
      <c r="E318" t="s">
        <v>143</v>
      </c>
    </row>
    <row r="319" spans="1:5" ht="13.5">
      <c r="A319">
        <v>598</v>
      </c>
      <c r="B319" t="s">
        <v>1919</v>
      </c>
      <c r="C319" t="s">
        <v>1920</v>
      </c>
      <c r="D319" t="s">
        <v>1919</v>
      </c>
      <c r="E319" t="s">
        <v>1919</v>
      </c>
    </row>
    <row r="320" spans="1:5" ht="13.5">
      <c r="A320">
        <v>599</v>
      </c>
      <c r="B320" t="s">
        <v>1921</v>
      </c>
      <c r="C320" t="s">
        <v>1922</v>
      </c>
      <c r="D320" t="s">
        <v>1921</v>
      </c>
      <c r="E320" t="s">
        <v>1921</v>
      </c>
    </row>
    <row r="321" spans="1:5" ht="13.5">
      <c r="A321">
        <v>600</v>
      </c>
      <c r="B321" t="s">
        <v>1923</v>
      </c>
      <c r="C321" t="s">
        <v>26</v>
      </c>
      <c r="D321" t="s">
        <v>422</v>
      </c>
      <c r="E321" t="s">
        <v>423</v>
      </c>
    </row>
    <row r="322" spans="1:5" ht="13.5">
      <c r="A322">
        <v>601</v>
      </c>
      <c r="B322" t="s">
        <v>424</v>
      </c>
      <c r="C322" t="s">
        <v>27</v>
      </c>
      <c r="D322" t="s">
        <v>424</v>
      </c>
      <c r="E322" t="s">
        <v>425</v>
      </c>
    </row>
    <row r="323" spans="1:5" ht="13.5">
      <c r="A323">
        <v>602</v>
      </c>
      <c r="B323" t="s">
        <v>426</v>
      </c>
      <c r="C323" t="s">
        <v>28</v>
      </c>
      <c r="D323" t="s">
        <v>426</v>
      </c>
      <c r="E323" t="s">
        <v>427</v>
      </c>
    </row>
    <row r="324" spans="1:5" ht="13.5">
      <c r="A324">
        <v>603</v>
      </c>
      <c r="B324" t="s">
        <v>428</v>
      </c>
      <c r="C324" t="s">
        <v>29</v>
      </c>
      <c r="D324" t="s">
        <v>428</v>
      </c>
      <c r="E324" t="s">
        <v>429</v>
      </c>
    </row>
    <row r="325" spans="1:5" ht="13.5">
      <c r="A325">
        <v>604</v>
      </c>
      <c r="B325" t="s">
        <v>430</v>
      </c>
      <c r="C325" t="s">
        <v>30</v>
      </c>
      <c r="D325" t="s">
        <v>430</v>
      </c>
      <c r="E325" t="s">
        <v>431</v>
      </c>
    </row>
    <row r="326" spans="1:5" ht="13.5">
      <c r="A326">
        <v>605</v>
      </c>
      <c r="B326" t="s">
        <v>432</v>
      </c>
      <c r="C326" t="s">
        <v>31</v>
      </c>
      <c r="D326" t="s">
        <v>432</v>
      </c>
      <c r="E326" t="s">
        <v>433</v>
      </c>
    </row>
    <row r="327" spans="1:5" ht="13.5">
      <c r="A327">
        <v>606</v>
      </c>
      <c r="B327" t="s">
        <v>434</v>
      </c>
      <c r="C327" t="s">
        <v>32</v>
      </c>
      <c r="D327" t="s">
        <v>1924</v>
      </c>
      <c r="E327" t="s">
        <v>1925</v>
      </c>
    </row>
    <row r="328" spans="1:5" ht="13.5">
      <c r="A328">
        <v>607</v>
      </c>
      <c r="B328" t="s">
        <v>143</v>
      </c>
      <c r="C328" t="s">
        <v>143</v>
      </c>
      <c r="D328" t="s">
        <v>143</v>
      </c>
      <c r="E328" t="s">
        <v>143</v>
      </c>
    </row>
    <row r="329" spans="1:5" ht="13.5">
      <c r="A329">
        <v>608</v>
      </c>
      <c r="B329" t="s">
        <v>143</v>
      </c>
      <c r="C329" t="s">
        <v>143</v>
      </c>
      <c r="D329" t="s">
        <v>143</v>
      </c>
      <c r="E329" t="s">
        <v>143</v>
      </c>
    </row>
    <row r="330" spans="1:5" ht="13.5">
      <c r="A330">
        <v>609</v>
      </c>
      <c r="B330" t="s">
        <v>143</v>
      </c>
      <c r="C330" t="s">
        <v>143</v>
      </c>
      <c r="D330" t="s">
        <v>143</v>
      </c>
      <c r="E330" t="s">
        <v>143</v>
      </c>
    </row>
    <row r="331" spans="1:5" ht="13.5">
      <c r="A331">
        <v>610</v>
      </c>
      <c r="B331" t="s">
        <v>143</v>
      </c>
      <c r="C331" t="s">
        <v>143</v>
      </c>
      <c r="D331" t="s">
        <v>143</v>
      </c>
      <c r="E331" t="s">
        <v>143</v>
      </c>
    </row>
    <row r="332" spans="1:5" ht="13.5">
      <c r="A332">
        <v>611</v>
      </c>
      <c r="B332" t="s">
        <v>432</v>
      </c>
      <c r="C332" t="s">
        <v>1926</v>
      </c>
      <c r="D332" t="s">
        <v>432</v>
      </c>
      <c r="E332" t="s">
        <v>433</v>
      </c>
    </row>
    <row r="333" spans="1:5" ht="13.5">
      <c r="A333">
        <v>612</v>
      </c>
      <c r="B333" t="s">
        <v>1927</v>
      </c>
      <c r="C333" t="s">
        <v>143</v>
      </c>
      <c r="D333" t="s">
        <v>1928</v>
      </c>
      <c r="E333" t="s">
        <v>1929</v>
      </c>
    </row>
    <row r="334" spans="1:5" ht="13.5">
      <c r="A334">
        <v>613</v>
      </c>
      <c r="B334" t="s">
        <v>143</v>
      </c>
      <c r="C334" t="s">
        <v>143</v>
      </c>
      <c r="D334" t="s">
        <v>143</v>
      </c>
      <c r="E334" t="s">
        <v>143</v>
      </c>
    </row>
    <row r="335" spans="1:5" ht="13.5">
      <c r="A335">
        <v>614</v>
      </c>
      <c r="B335" t="s">
        <v>143</v>
      </c>
      <c r="C335" t="s">
        <v>143</v>
      </c>
      <c r="D335" t="s">
        <v>143</v>
      </c>
      <c r="E335" t="s">
        <v>143</v>
      </c>
    </row>
    <row r="336" spans="1:5" ht="13.5">
      <c r="A336">
        <v>615</v>
      </c>
      <c r="B336" t="s">
        <v>143</v>
      </c>
      <c r="C336" t="s">
        <v>143</v>
      </c>
      <c r="D336" t="s">
        <v>143</v>
      </c>
      <c r="E336" t="s">
        <v>143</v>
      </c>
    </row>
    <row r="337" spans="1:5" ht="13.5">
      <c r="A337">
        <v>616</v>
      </c>
      <c r="B337" t="s">
        <v>143</v>
      </c>
      <c r="C337" t="s">
        <v>143</v>
      </c>
      <c r="D337" t="s">
        <v>143</v>
      </c>
      <c r="E337" t="s">
        <v>143</v>
      </c>
    </row>
    <row r="338" spans="1:5" ht="13.5">
      <c r="A338">
        <v>617</v>
      </c>
      <c r="B338" t="s">
        <v>143</v>
      </c>
      <c r="C338" t="s">
        <v>143</v>
      </c>
      <c r="D338" t="s">
        <v>143</v>
      </c>
      <c r="E338" t="s">
        <v>143</v>
      </c>
    </row>
    <row r="339" spans="1:5" ht="13.5">
      <c r="A339">
        <v>618</v>
      </c>
      <c r="B339" t="s">
        <v>143</v>
      </c>
      <c r="C339" t="s">
        <v>143</v>
      </c>
      <c r="D339" t="s">
        <v>143</v>
      </c>
      <c r="E339" t="s">
        <v>143</v>
      </c>
    </row>
    <row r="340" spans="1:5" ht="13.5">
      <c r="A340">
        <v>619</v>
      </c>
      <c r="B340" t="s">
        <v>143</v>
      </c>
      <c r="C340" t="s">
        <v>143</v>
      </c>
      <c r="D340" t="s">
        <v>143</v>
      </c>
      <c r="E340" t="s">
        <v>143</v>
      </c>
    </row>
    <row r="341" spans="1:5" ht="13.5">
      <c r="A341">
        <v>620</v>
      </c>
      <c r="B341" t="s">
        <v>143</v>
      </c>
      <c r="C341" t="s">
        <v>143</v>
      </c>
      <c r="D341" t="s">
        <v>143</v>
      </c>
      <c r="E341" t="s">
        <v>143</v>
      </c>
    </row>
    <row r="342" spans="1:5" ht="13.5">
      <c r="A342">
        <v>691</v>
      </c>
      <c r="B342" t="s">
        <v>1930</v>
      </c>
      <c r="C342" t="s">
        <v>1931</v>
      </c>
      <c r="D342" t="s">
        <v>1930</v>
      </c>
      <c r="E342" t="s">
        <v>1932</v>
      </c>
    </row>
    <row r="343" spans="1:5" ht="13.5">
      <c r="A343">
        <v>692</v>
      </c>
      <c r="B343" t="s">
        <v>1933</v>
      </c>
      <c r="C343" t="s">
        <v>1934</v>
      </c>
      <c r="D343" t="s">
        <v>1933</v>
      </c>
      <c r="E343" t="s">
        <v>1935</v>
      </c>
    </row>
    <row r="344" spans="1:5" ht="13.5">
      <c r="A344">
        <v>693</v>
      </c>
      <c r="B344" t="s">
        <v>143</v>
      </c>
      <c r="C344" t="s">
        <v>143</v>
      </c>
      <c r="D344" t="s">
        <v>143</v>
      </c>
      <c r="E344" t="s">
        <v>143</v>
      </c>
    </row>
    <row r="345" spans="1:5" ht="13.5">
      <c r="A345">
        <v>694</v>
      </c>
      <c r="B345" t="s">
        <v>143</v>
      </c>
      <c r="C345" t="s">
        <v>143</v>
      </c>
      <c r="D345" t="s">
        <v>143</v>
      </c>
      <c r="E345" t="s">
        <v>143</v>
      </c>
    </row>
    <row r="346" spans="1:5" ht="13.5">
      <c r="A346">
        <v>695</v>
      </c>
      <c r="B346" t="s">
        <v>143</v>
      </c>
      <c r="C346" t="s">
        <v>143</v>
      </c>
      <c r="D346" t="s">
        <v>143</v>
      </c>
      <c r="E346" t="s">
        <v>143</v>
      </c>
    </row>
    <row r="347" spans="1:5" ht="13.5">
      <c r="A347">
        <v>696</v>
      </c>
      <c r="B347" t="s">
        <v>143</v>
      </c>
      <c r="C347" t="s">
        <v>143</v>
      </c>
      <c r="D347" t="s">
        <v>143</v>
      </c>
      <c r="E347" t="s">
        <v>143</v>
      </c>
    </row>
    <row r="348" spans="1:5" ht="13.5">
      <c r="A348">
        <v>697</v>
      </c>
      <c r="B348" t="s">
        <v>143</v>
      </c>
      <c r="C348" t="s">
        <v>143</v>
      </c>
      <c r="D348" t="s">
        <v>143</v>
      </c>
      <c r="E348" t="s">
        <v>143</v>
      </c>
    </row>
    <row r="349" spans="1:5" ht="13.5">
      <c r="A349">
        <v>698</v>
      </c>
      <c r="B349" t="s">
        <v>143</v>
      </c>
      <c r="C349" t="s">
        <v>143</v>
      </c>
      <c r="D349" t="s">
        <v>143</v>
      </c>
      <c r="E349" t="s">
        <v>143</v>
      </c>
    </row>
    <row r="350" spans="1:5" ht="13.5">
      <c r="A350">
        <v>699</v>
      </c>
      <c r="B350" t="s">
        <v>143</v>
      </c>
      <c r="C350" t="s">
        <v>143</v>
      </c>
      <c r="D350" t="s">
        <v>143</v>
      </c>
      <c r="E350" t="s">
        <v>143</v>
      </c>
    </row>
    <row r="351" spans="1:5" ht="13.5">
      <c r="A351">
        <v>700</v>
      </c>
      <c r="B351" t="s">
        <v>143</v>
      </c>
      <c r="C351" t="s">
        <v>143</v>
      </c>
      <c r="D351" t="s">
        <v>143</v>
      </c>
      <c r="E351" t="s">
        <v>143</v>
      </c>
    </row>
    <row r="352" spans="1:5" ht="13.5">
      <c r="A352">
        <v>701</v>
      </c>
      <c r="B352" t="s">
        <v>435</v>
      </c>
      <c r="C352" t="s">
        <v>436</v>
      </c>
      <c r="D352" t="s">
        <v>117</v>
      </c>
      <c r="E352" t="s">
        <v>437</v>
      </c>
    </row>
    <row r="353" spans="1:5" ht="13.5">
      <c r="A353">
        <v>702</v>
      </c>
      <c r="B353" t="s">
        <v>438</v>
      </c>
      <c r="C353" t="s">
        <v>439</v>
      </c>
      <c r="D353" t="s">
        <v>121</v>
      </c>
      <c r="E353" t="s">
        <v>440</v>
      </c>
    </row>
    <row r="354" spans="1:5" ht="13.5">
      <c r="A354">
        <v>703</v>
      </c>
      <c r="B354" t="s">
        <v>441</v>
      </c>
      <c r="C354" t="s">
        <v>442</v>
      </c>
      <c r="D354" t="s">
        <v>864</v>
      </c>
      <c r="E354" t="s">
        <v>443</v>
      </c>
    </row>
    <row r="355" spans="1:5" ht="13.5">
      <c r="A355">
        <v>704</v>
      </c>
      <c r="B355" t="s">
        <v>444</v>
      </c>
      <c r="C355" t="s">
        <v>445</v>
      </c>
      <c r="D355" t="s">
        <v>123</v>
      </c>
      <c r="E355" t="s">
        <v>446</v>
      </c>
    </row>
    <row r="356" spans="1:5" ht="13.5">
      <c r="A356">
        <v>705</v>
      </c>
      <c r="B356" t="s">
        <v>447</v>
      </c>
      <c r="C356" t="s">
        <v>448</v>
      </c>
      <c r="D356" t="s">
        <v>125</v>
      </c>
      <c r="E356" t="s">
        <v>449</v>
      </c>
    </row>
    <row r="357" spans="1:5" ht="13.5">
      <c r="A357">
        <v>706</v>
      </c>
      <c r="B357" t="s">
        <v>450</v>
      </c>
      <c r="C357" t="s">
        <v>451</v>
      </c>
      <c r="D357" t="s">
        <v>865</v>
      </c>
      <c r="E357" t="s">
        <v>452</v>
      </c>
    </row>
    <row r="358" spans="1:5" ht="13.5">
      <c r="A358">
        <v>709</v>
      </c>
      <c r="B358" t="s">
        <v>453</v>
      </c>
      <c r="C358" t="s">
        <v>454</v>
      </c>
      <c r="D358" t="s">
        <v>129</v>
      </c>
      <c r="E358" t="s">
        <v>455</v>
      </c>
    </row>
    <row r="359" spans="1:5" ht="13.5">
      <c r="A359">
        <v>712</v>
      </c>
      <c r="B359" t="s">
        <v>456</v>
      </c>
      <c r="C359" t="s">
        <v>457</v>
      </c>
      <c r="D359" t="s">
        <v>131</v>
      </c>
      <c r="E359" t="s">
        <v>458</v>
      </c>
    </row>
    <row r="360" spans="1:5" ht="13.5">
      <c r="A360">
        <v>715</v>
      </c>
      <c r="B360" t="s">
        <v>459</v>
      </c>
      <c r="C360" t="s">
        <v>460</v>
      </c>
      <c r="D360" t="s">
        <v>866</v>
      </c>
      <c r="E360" t="s">
        <v>461</v>
      </c>
    </row>
    <row r="361" spans="1:5" ht="13.5">
      <c r="A361">
        <v>718</v>
      </c>
      <c r="B361" t="s">
        <v>462</v>
      </c>
      <c r="C361" t="s">
        <v>463</v>
      </c>
      <c r="D361" t="s">
        <v>133</v>
      </c>
      <c r="E361" t="s">
        <v>464</v>
      </c>
    </row>
    <row r="362" spans="1:5" ht="13.5">
      <c r="A362">
        <v>721</v>
      </c>
      <c r="B362" t="s">
        <v>465</v>
      </c>
      <c r="C362" t="s">
        <v>466</v>
      </c>
      <c r="D362" t="s">
        <v>867</v>
      </c>
      <c r="E362" t="s">
        <v>467</v>
      </c>
    </row>
    <row r="363" spans="1:5" ht="13.5">
      <c r="A363">
        <v>724</v>
      </c>
      <c r="B363" t="s">
        <v>468</v>
      </c>
      <c r="C363" t="s">
        <v>469</v>
      </c>
      <c r="D363" t="s">
        <v>868</v>
      </c>
      <c r="E363" t="s">
        <v>470</v>
      </c>
    </row>
    <row r="364" spans="1:5" ht="13.5">
      <c r="A364">
        <v>727</v>
      </c>
      <c r="B364" t="s">
        <v>471</v>
      </c>
      <c r="C364" t="s">
        <v>472</v>
      </c>
      <c r="D364" t="s">
        <v>869</v>
      </c>
      <c r="E364" t="s">
        <v>473</v>
      </c>
    </row>
    <row r="365" spans="1:5" ht="13.5">
      <c r="A365">
        <v>730</v>
      </c>
      <c r="B365" t="s">
        <v>474</v>
      </c>
      <c r="C365" t="s">
        <v>475</v>
      </c>
      <c r="D365" t="s">
        <v>870</v>
      </c>
      <c r="E365" t="s">
        <v>476</v>
      </c>
    </row>
    <row r="366" spans="1:5" ht="13.5">
      <c r="A366">
        <v>733</v>
      </c>
      <c r="B366" t="s">
        <v>477</v>
      </c>
      <c r="C366" t="s">
        <v>478</v>
      </c>
      <c r="D366" t="s">
        <v>135</v>
      </c>
      <c r="E366" t="s">
        <v>479</v>
      </c>
    </row>
    <row r="367" spans="1:5" ht="13.5">
      <c r="A367">
        <v>734</v>
      </c>
      <c r="B367" t="s">
        <v>480</v>
      </c>
      <c r="C367" t="s">
        <v>481</v>
      </c>
      <c r="D367" t="s">
        <v>1759</v>
      </c>
      <c r="E367" t="s">
        <v>482</v>
      </c>
    </row>
    <row r="368" spans="1:5" ht="13.5">
      <c r="A368">
        <v>735</v>
      </c>
      <c r="B368" t="s">
        <v>483</v>
      </c>
      <c r="C368" t="s">
        <v>484</v>
      </c>
      <c r="D368" t="s">
        <v>136</v>
      </c>
      <c r="E368" t="s">
        <v>485</v>
      </c>
    </row>
    <row r="369" spans="1:5" ht="13.5">
      <c r="A369">
        <v>736</v>
      </c>
      <c r="B369" t="s">
        <v>486</v>
      </c>
      <c r="C369" t="s">
        <v>487</v>
      </c>
      <c r="D369" t="s">
        <v>137</v>
      </c>
      <c r="E369" t="s">
        <v>488</v>
      </c>
    </row>
    <row r="370" spans="1:5" ht="13.5">
      <c r="A370">
        <v>737</v>
      </c>
      <c r="B370" t="s">
        <v>489</v>
      </c>
      <c r="C370" t="s">
        <v>490</v>
      </c>
      <c r="D370" t="s">
        <v>138</v>
      </c>
      <c r="E370" t="s">
        <v>491</v>
      </c>
    </row>
    <row r="371" spans="1:5" ht="13.5">
      <c r="A371">
        <v>738</v>
      </c>
      <c r="B371" t="s">
        <v>492</v>
      </c>
      <c r="C371" t="s">
        <v>493</v>
      </c>
      <c r="D371" t="s">
        <v>139</v>
      </c>
      <c r="E371" t="s">
        <v>494</v>
      </c>
    </row>
    <row r="372" spans="1:5" ht="13.5">
      <c r="A372">
        <v>739</v>
      </c>
      <c r="B372" t="s">
        <v>495</v>
      </c>
      <c r="C372" t="s">
        <v>496</v>
      </c>
      <c r="D372" t="s">
        <v>871</v>
      </c>
      <c r="E372" t="s">
        <v>497</v>
      </c>
    </row>
    <row r="373" spans="1:5" ht="13.5">
      <c r="A373">
        <v>740</v>
      </c>
      <c r="B373" t="s">
        <v>498</v>
      </c>
      <c r="C373" t="s">
        <v>499</v>
      </c>
      <c r="D373" t="s">
        <v>872</v>
      </c>
      <c r="E373" t="s">
        <v>500</v>
      </c>
    </row>
    <row r="374" spans="1:5" ht="13.5">
      <c r="A374">
        <v>741</v>
      </c>
      <c r="B374" t="s">
        <v>501</v>
      </c>
      <c r="C374" t="s">
        <v>502</v>
      </c>
      <c r="D374" t="s">
        <v>873</v>
      </c>
      <c r="E374" t="s">
        <v>503</v>
      </c>
    </row>
    <row r="375" spans="1:5" ht="13.5">
      <c r="A375">
        <v>751</v>
      </c>
      <c r="B375" t="s">
        <v>504</v>
      </c>
      <c r="C375" t="s">
        <v>505</v>
      </c>
      <c r="D375" t="s">
        <v>874</v>
      </c>
      <c r="E375" t="s">
        <v>506</v>
      </c>
    </row>
    <row r="376" spans="1:5" ht="13.5">
      <c r="A376">
        <v>752</v>
      </c>
      <c r="B376" t="s">
        <v>507</v>
      </c>
      <c r="C376" t="s">
        <v>508</v>
      </c>
      <c r="D376" t="s">
        <v>875</v>
      </c>
      <c r="E376" t="s">
        <v>509</v>
      </c>
    </row>
    <row r="377" spans="1:5" ht="13.5">
      <c r="A377">
        <v>753</v>
      </c>
      <c r="B377" t="s">
        <v>510</v>
      </c>
      <c r="C377" t="s">
        <v>512</v>
      </c>
      <c r="D377" t="s">
        <v>876</v>
      </c>
      <c r="E377" t="s">
        <v>513</v>
      </c>
    </row>
    <row r="378" spans="1:5" ht="13.5">
      <c r="A378">
        <v>754</v>
      </c>
      <c r="B378" t="s">
        <v>514</v>
      </c>
      <c r="C378" t="s">
        <v>515</v>
      </c>
      <c r="D378" t="s">
        <v>877</v>
      </c>
      <c r="E378" t="s">
        <v>516</v>
      </c>
    </row>
    <row r="379" spans="1:5" ht="13.5">
      <c r="A379">
        <v>755</v>
      </c>
      <c r="B379" t="s">
        <v>517</v>
      </c>
      <c r="C379" t="s">
        <v>518</v>
      </c>
      <c r="D379" t="s">
        <v>517</v>
      </c>
      <c r="E379" t="s">
        <v>517</v>
      </c>
    </row>
    <row r="380" spans="1:5" ht="13.5">
      <c r="A380">
        <v>756</v>
      </c>
      <c r="B380" t="s">
        <v>519</v>
      </c>
      <c r="C380" t="s">
        <v>520</v>
      </c>
      <c r="D380" t="s">
        <v>878</v>
      </c>
      <c r="E380" t="s">
        <v>521</v>
      </c>
    </row>
    <row r="381" spans="1:5" ht="13.5">
      <c r="A381">
        <v>757</v>
      </c>
      <c r="B381" t="s">
        <v>522</v>
      </c>
      <c r="C381" t="s">
        <v>523</v>
      </c>
      <c r="D381" t="s">
        <v>879</v>
      </c>
      <c r="E381" t="s">
        <v>524</v>
      </c>
    </row>
    <row r="382" spans="1:5" ht="13.5">
      <c r="A382">
        <v>758</v>
      </c>
      <c r="B382" t="s">
        <v>525</v>
      </c>
      <c r="C382" t="s">
        <v>526</v>
      </c>
      <c r="D382" t="s">
        <v>880</v>
      </c>
      <c r="E382" t="s">
        <v>527</v>
      </c>
    </row>
    <row r="383" spans="1:5" ht="13.5">
      <c r="A383">
        <v>759</v>
      </c>
      <c r="B383" t="s">
        <v>528</v>
      </c>
      <c r="C383" t="s">
        <v>529</v>
      </c>
      <c r="D383" t="s">
        <v>881</v>
      </c>
      <c r="E383" t="s">
        <v>530</v>
      </c>
    </row>
    <row r="384" spans="1:5" ht="13.5">
      <c r="A384">
        <v>760</v>
      </c>
      <c r="B384" t="s">
        <v>531</v>
      </c>
      <c r="C384" t="s">
        <v>532</v>
      </c>
      <c r="D384" t="s">
        <v>882</v>
      </c>
      <c r="E384" t="s">
        <v>533</v>
      </c>
    </row>
    <row r="385" spans="1:5" ht="13.5">
      <c r="A385">
        <v>761</v>
      </c>
      <c r="B385" t="s">
        <v>534</v>
      </c>
      <c r="C385" t="s">
        <v>535</v>
      </c>
      <c r="D385" t="s">
        <v>1759</v>
      </c>
      <c r="E385" t="s">
        <v>536</v>
      </c>
    </row>
    <row r="386" spans="1:5" ht="13.5">
      <c r="A386">
        <v>762</v>
      </c>
      <c r="B386" t="s">
        <v>537</v>
      </c>
      <c r="C386" t="s">
        <v>538</v>
      </c>
      <c r="D386" t="s">
        <v>1761</v>
      </c>
      <c r="E386" t="s">
        <v>539</v>
      </c>
    </row>
    <row r="387" spans="1:5" ht="13.5">
      <c r="A387">
        <v>763</v>
      </c>
      <c r="B387" t="s">
        <v>540</v>
      </c>
      <c r="C387" t="s">
        <v>541</v>
      </c>
      <c r="D387" t="s">
        <v>883</v>
      </c>
      <c r="E387" t="s">
        <v>542</v>
      </c>
    </row>
    <row r="388" spans="1:5" ht="13.5">
      <c r="A388">
        <v>764</v>
      </c>
      <c r="B388" t="s">
        <v>543</v>
      </c>
      <c r="C388" t="s">
        <v>544</v>
      </c>
      <c r="D388" t="s">
        <v>884</v>
      </c>
      <c r="E388" t="s">
        <v>545</v>
      </c>
    </row>
    <row r="389" spans="1:5" ht="13.5">
      <c r="A389">
        <v>765</v>
      </c>
      <c r="B389" t="s">
        <v>546</v>
      </c>
      <c r="C389" t="s">
        <v>547</v>
      </c>
      <c r="D389" t="s">
        <v>885</v>
      </c>
      <c r="E389" t="s">
        <v>548</v>
      </c>
    </row>
    <row r="390" spans="1:5" ht="13.5">
      <c r="A390">
        <v>766</v>
      </c>
      <c r="B390" t="s">
        <v>549</v>
      </c>
      <c r="C390" t="s">
        <v>550</v>
      </c>
      <c r="D390" t="s">
        <v>886</v>
      </c>
      <c r="E390" t="s">
        <v>551</v>
      </c>
    </row>
    <row r="391" spans="1:5" ht="13.5">
      <c r="A391">
        <v>767</v>
      </c>
      <c r="B391" t="s">
        <v>552</v>
      </c>
      <c r="C391" t="s">
        <v>553</v>
      </c>
      <c r="D391" t="s">
        <v>887</v>
      </c>
      <c r="E391" t="s">
        <v>554</v>
      </c>
    </row>
    <row r="392" spans="1:5" ht="13.5">
      <c r="A392">
        <v>768</v>
      </c>
      <c r="B392" t="s">
        <v>555</v>
      </c>
      <c r="C392" t="s">
        <v>556</v>
      </c>
      <c r="D392" t="s">
        <v>888</v>
      </c>
      <c r="E392" t="s">
        <v>557</v>
      </c>
    </row>
    <row r="393" spans="1:5" ht="13.5">
      <c r="A393">
        <v>769</v>
      </c>
      <c r="B393" t="s">
        <v>558</v>
      </c>
      <c r="C393" t="s">
        <v>559</v>
      </c>
      <c r="D393" t="s">
        <v>889</v>
      </c>
      <c r="E393" t="s">
        <v>560</v>
      </c>
    </row>
    <row r="394" spans="1:5" ht="13.5">
      <c r="A394">
        <v>770</v>
      </c>
      <c r="B394" t="s">
        <v>143</v>
      </c>
      <c r="C394" t="s">
        <v>143</v>
      </c>
      <c r="D394" t="s">
        <v>143</v>
      </c>
      <c r="E394" t="s">
        <v>143</v>
      </c>
    </row>
    <row r="395" spans="1:5" ht="13.5">
      <c r="A395">
        <v>999</v>
      </c>
      <c r="B395" t="s">
        <v>143</v>
      </c>
      <c r="C395" t="s">
        <v>143</v>
      </c>
      <c r="D395" t="s">
        <v>143</v>
      </c>
      <c r="E395" t="s">
        <v>143</v>
      </c>
    </row>
  </sheetData>
  <sheetProtection password="ED4F" sheet="1"/>
  <printOptions/>
  <pageMargins left="0.35" right="0.27" top="0.34" bottom="0.29" header="0.18" footer="0.17"/>
  <pageSetup fitToHeight="1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JE3EPZ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MATSUTANI Kenji</dc:creator>
  <cp:keywords/>
  <dc:description/>
  <cp:lastModifiedBy>同志社中学校</cp:lastModifiedBy>
  <cp:lastPrinted>2020-02-17T07:24:46Z</cp:lastPrinted>
  <dcterms:created xsi:type="dcterms:W3CDTF">2003-01-27T04:34:16Z</dcterms:created>
  <dcterms:modified xsi:type="dcterms:W3CDTF">2022-06-09T23:22:05Z</dcterms:modified>
  <cp:category/>
  <cp:version/>
  <cp:contentType/>
  <cp:contentStatus/>
</cp:coreProperties>
</file>